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C:\Users\charles.toullelan\Box\14_Bât_Affaires\Nantes\44BA-105440-POITIERS-Quartier Aboville-Réha logements\08_Calculs et etudes\Thermique\4. DCE\04_Pièces écrites\"/>
    </mc:Choice>
  </mc:AlternateContent>
  <xr:revisionPtr revIDLastSave="0" documentId="13_ncr:1_{AF655886-FBCC-4E25-99C9-CAA4DD45745A}" xr6:coauthVersionLast="36" xr6:coauthVersionMax="36" xr10:uidLastSave="{00000000-0000-0000-0000-000000000000}"/>
  <bookViews>
    <workbookView xWindow="-120" yWindow="-120" windowWidth="29040" windowHeight="15840" xr2:uid="{00000000-000D-0000-FFFF-FFFF00000000}"/>
  </bookViews>
  <sheets>
    <sheet name="PDG" sheetId="24" r:id="rId1"/>
    <sheet name="Préambule" sheetId="19" r:id="rId2"/>
    <sheet name="DPGF" sheetId="25" r:id="rId3"/>
    <sheet name="Recap" sheetId="26" r:id="rId4"/>
  </sheets>
  <definedNames>
    <definedName name="_Toc25759754" localSheetId="2">DPGF!#REF!</definedName>
    <definedName name="_Toc27408154" localSheetId="2">DPGF!#REF!</definedName>
    <definedName name="_Toc27408155" localSheetId="2">DPGF!#REF!</definedName>
    <definedName name="_Toc27408156" localSheetId="2">DPGF!#REF!</definedName>
    <definedName name="_Toc27408157" localSheetId="2">DPGF!#REF!</definedName>
    <definedName name="_Toc27408158" localSheetId="2">DPGF!#REF!</definedName>
    <definedName name="_Toc27408159" localSheetId="2">DPGF!#REF!</definedName>
    <definedName name="_Toc27408160" localSheetId="2">DPGF!#REF!</definedName>
    <definedName name="_Toc27408161" localSheetId="2">DPGF!#REF!</definedName>
    <definedName name="_Toc27408162" localSheetId="2">DPGF!#REF!</definedName>
    <definedName name="_Toc59455473" localSheetId="2">DPGF!#REF!</definedName>
    <definedName name="_Toc59455474" localSheetId="2">DPGF!#REF!</definedName>
    <definedName name="_Toc64281237" localSheetId="2">DPGF!#REF!</definedName>
    <definedName name="_Toc69221219" localSheetId="2">DPGF!#REF!</definedName>
    <definedName name="_Toc84578110" localSheetId="2">DPGF!#REF!</definedName>
    <definedName name="_Toc84578111" localSheetId="2">DPGF!#REF!</definedName>
    <definedName name="_Toc92376958" localSheetId="2">DPGF!#REF!</definedName>
    <definedName name="_xlnm.Print_Titles" localSheetId="2">DPGF!$1:$1</definedName>
    <definedName name="nomprofilé" localSheetId="2">#REF!</definedName>
    <definedName name="nomprofilé" localSheetId="3">#REF!</definedName>
    <definedName name="nomprofilé">#REF!</definedName>
    <definedName name="soutainement" localSheetId="2">#REF!</definedName>
    <definedName name="soutainement" localSheetId="0">#REF!</definedName>
    <definedName name="soutainement" localSheetId="3">#REF!</definedName>
    <definedName name="soutainement">#REF!</definedName>
    <definedName name="_xlnm.Print_Area" localSheetId="2">DPGF!$A$1:$H$1002</definedName>
    <definedName name="_xlnm.Print_Area" localSheetId="0">PDG!$A$1:$I$47</definedName>
    <definedName name="_xlnm.Print_Area" localSheetId="1">Préambule!$A$3:$B$22</definedName>
  </definedNames>
  <calcPr calcId="191029"/>
</workbook>
</file>

<file path=xl/calcChain.xml><?xml version="1.0" encoding="utf-8"?>
<calcChain xmlns="http://schemas.openxmlformats.org/spreadsheetml/2006/main">
  <c r="H739" i="25" l="1"/>
  <c r="H794" i="25"/>
  <c r="H780" i="25"/>
  <c r="H766" i="25"/>
  <c r="H23" i="25" l="1"/>
  <c r="H990" i="25" l="1"/>
  <c r="H989" i="25"/>
  <c r="H980" i="25"/>
  <c r="H976" i="25"/>
  <c r="H972" i="25"/>
  <c r="H968" i="25"/>
  <c r="H964" i="25"/>
  <c r="H955" i="25"/>
  <c r="H950" i="25"/>
  <c r="H945" i="25"/>
  <c r="H940" i="25"/>
  <c r="H935" i="25"/>
  <c r="H930" i="25"/>
  <c r="H928" i="25"/>
  <c r="H920" i="25"/>
  <c r="H912" i="25"/>
  <c r="H906" i="25"/>
  <c r="H895" i="25"/>
  <c r="H887" i="25"/>
  <c r="H879" i="25"/>
  <c r="H870" i="25"/>
  <c r="H861" i="25"/>
  <c r="H855" i="25"/>
  <c r="H854" i="25"/>
  <c r="H846" i="25"/>
  <c r="H843" i="25"/>
  <c r="H840" i="25"/>
  <c r="H839" i="25"/>
  <c r="H838" i="25"/>
  <c r="H837" i="25"/>
  <c r="H836" i="25"/>
  <c r="H835" i="25"/>
  <c r="H834" i="25"/>
  <c r="H831" i="25"/>
  <c r="H829" i="25"/>
  <c r="H827" i="25"/>
  <c r="H825" i="25"/>
  <c r="H824" i="25"/>
  <c r="H823" i="25"/>
  <c r="H822" i="25"/>
  <c r="H821" i="25"/>
  <c r="H820" i="25"/>
  <c r="H819" i="25"/>
  <c r="H810" i="25"/>
  <c r="H804" i="25"/>
  <c r="H803" i="25"/>
  <c r="H802" i="25"/>
  <c r="H801" i="25"/>
  <c r="H800" i="25"/>
  <c r="H799" i="25"/>
  <c r="H798" i="25"/>
  <c r="H797" i="25"/>
  <c r="H796" i="25"/>
  <c r="H795" i="25"/>
  <c r="H793" i="25"/>
  <c r="H790" i="25"/>
  <c r="H789" i="25"/>
  <c r="H788" i="25"/>
  <c r="H787" i="25"/>
  <c r="H786" i="25"/>
  <c r="H785" i="25"/>
  <c r="H784" i="25"/>
  <c r="H783" i="25"/>
  <c r="H782" i="25"/>
  <c r="H781" i="25"/>
  <c r="H779" i="25"/>
  <c r="H776" i="25"/>
  <c r="H775" i="25"/>
  <c r="H774" i="25"/>
  <c r="H773" i="25"/>
  <c r="H772" i="25"/>
  <c r="H771" i="25"/>
  <c r="H770" i="25"/>
  <c r="H769" i="25"/>
  <c r="H768" i="25"/>
  <c r="H767" i="25"/>
  <c r="H765" i="25"/>
  <c r="H762" i="25"/>
  <c r="H761" i="25"/>
  <c r="H760" i="25"/>
  <c r="H753" i="25"/>
  <c r="H751" i="25"/>
  <c r="H749" i="25"/>
  <c r="H748" i="25"/>
  <c r="H747" i="25"/>
  <c r="H746" i="25"/>
  <c r="H745" i="25"/>
  <c r="H744" i="25"/>
  <c r="H743" i="25"/>
  <c r="H742" i="25"/>
  <c r="H738" i="25"/>
  <c r="H735" i="25"/>
  <c r="H734" i="25"/>
  <c r="H733" i="25"/>
  <c r="H732" i="25"/>
  <c r="H731" i="25"/>
  <c r="H730" i="25"/>
  <c r="H729" i="25"/>
  <c r="H728" i="25"/>
  <c r="H727" i="25"/>
  <c r="H726" i="25"/>
  <c r="H722" i="25"/>
  <c r="H718" i="25"/>
  <c r="H710" i="25"/>
  <c r="H708" i="25"/>
  <c r="H706" i="25"/>
  <c r="H705" i="25"/>
  <c r="H704" i="25"/>
  <c r="H703" i="25"/>
  <c r="H702" i="25"/>
  <c r="H701" i="25"/>
  <c r="H700" i="25"/>
  <c r="H696" i="25"/>
  <c r="H693" i="25"/>
  <c r="H691" i="25"/>
  <c r="H690" i="25"/>
  <c r="H689" i="25"/>
  <c r="H688" i="25"/>
  <c r="H687" i="25"/>
  <c r="H686" i="25"/>
  <c r="H685" i="25"/>
  <c r="H684" i="25"/>
  <c r="H683" i="25"/>
  <c r="H682" i="25"/>
  <c r="H677" i="25"/>
  <c r="H672" i="25"/>
  <c r="H663" i="25"/>
  <c r="H660" i="25"/>
  <c r="H659" i="25"/>
  <c r="H658" i="25"/>
  <c r="H657" i="25"/>
  <c r="H654" i="25"/>
  <c r="H653" i="25"/>
  <c r="H652" i="25"/>
  <c r="H649" i="25"/>
  <c r="H648" i="25"/>
  <c r="H647" i="25"/>
  <c r="H646" i="25"/>
  <c r="H645" i="25"/>
  <c r="H644" i="25"/>
  <c r="H640" i="25"/>
  <c r="H638" i="25"/>
  <c r="H631" i="25"/>
  <c r="H630" i="25"/>
  <c r="H629" i="25"/>
  <c r="H628" i="25"/>
  <c r="H627" i="25"/>
  <c r="H626" i="25"/>
  <c r="H625" i="25"/>
  <c r="H624" i="25"/>
  <c r="H621" i="25"/>
  <c r="H620" i="25"/>
  <c r="H619" i="25"/>
  <c r="H618" i="25"/>
  <c r="H617" i="25"/>
  <c r="H616" i="25"/>
  <c r="H615" i="25"/>
  <c r="H614" i="25"/>
  <c r="H611" i="25"/>
  <c r="H610" i="25"/>
  <c r="H607" i="25"/>
  <c r="H606" i="25"/>
  <c r="H605" i="25"/>
  <c r="H602" i="25"/>
  <c r="H600" i="25"/>
  <c r="H599" i="25"/>
  <c r="H598" i="25"/>
  <c r="H597" i="25"/>
  <c r="H596" i="25"/>
  <c r="H595" i="25"/>
  <c r="H594" i="25"/>
  <c r="H591" i="25"/>
  <c r="H589" i="25"/>
  <c r="H588" i="25"/>
  <c r="H584" i="25"/>
  <c r="H582" i="25"/>
  <c r="H573" i="25"/>
  <c r="H569" i="25"/>
  <c r="H560" i="25"/>
  <c r="H554" i="25"/>
  <c r="H547" i="25"/>
  <c r="H539" i="25"/>
  <c r="H533" i="25"/>
  <c r="H532" i="25"/>
  <c r="H524" i="25"/>
  <c r="H522" i="25"/>
  <c r="H514" i="25"/>
  <c r="H513" i="25"/>
  <c r="H512" i="25"/>
  <c r="H511" i="25"/>
  <c r="H510" i="25"/>
  <c r="H509" i="25"/>
  <c r="H504" i="25"/>
  <c r="H503" i="25"/>
  <c r="H502" i="25"/>
  <c r="H501" i="25"/>
  <c r="H500" i="25"/>
  <c r="H499" i="25"/>
  <c r="H494" i="25"/>
  <c r="H493" i="25"/>
  <c r="H492" i="25"/>
  <c r="H491" i="25"/>
  <c r="H490" i="25"/>
  <c r="H489" i="25"/>
  <c r="H480" i="25"/>
  <c r="H478" i="25"/>
  <c r="H477" i="25"/>
  <c r="H471" i="25"/>
  <c r="H469" i="25"/>
  <c r="H467" i="25"/>
  <c r="H466" i="25"/>
  <c r="H465" i="25"/>
  <c r="H464" i="25"/>
  <c r="H463" i="25"/>
  <c r="H461" i="25"/>
  <c r="H460" i="25"/>
  <c r="H459" i="25"/>
  <c r="H458" i="25"/>
  <c r="H457" i="25"/>
  <c r="H455" i="25"/>
  <c r="H454" i="25"/>
  <c r="H453" i="25"/>
  <c r="H452" i="25"/>
  <c r="H451" i="25"/>
  <c r="H449" i="25"/>
  <c r="H448" i="25"/>
  <c r="H447" i="25"/>
  <c r="H446" i="25"/>
  <c r="H445" i="25"/>
  <c r="H443" i="25"/>
  <c r="H442" i="25"/>
  <c r="H441" i="25"/>
  <c r="H440" i="25"/>
  <c r="H439" i="25"/>
  <c r="H437" i="25"/>
  <c r="H436" i="25"/>
  <c r="H435" i="25"/>
  <c r="H434" i="25"/>
  <c r="H433" i="25"/>
  <c r="H429" i="25"/>
  <c r="H428" i="25"/>
  <c r="H427" i="25"/>
  <c r="H426" i="25"/>
  <c r="H425" i="25"/>
  <c r="H423" i="25"/>
  <c r="H422" i="25"/>
  <c r="H421" i="25"/>
  <c r="H420" i="25"/>
  <c r="H419" i="25"/>
  <c r="H417" i="25"/>
  <c r="H416" i="25"/>
  <c r="H415" i="25"/>
  <c r="H414" i="25"/>
  <c r="H413" i="25"/>
  <c r="H411" i="25"/>
  <c r="H410" i="25"/>
  <c r="H409" i="25"/>
  <c r="H408" i="25"/>
  <c r="H407" i="25"/>
  <c r="H405" i="25"/>
  <c r="H404" i="25"/>
  <c r="H403" i="25"/>
  <c r="H402" i="25"/>
  <c r="H401" i="25"/>
  <c r="H399" i="25"/>
  <c r="H398" i="25"/>
  <c r="H397" i="25"/>
  <c r="H396" i="25"/>
  <c r="H395" i="25"/>
  <c r="H391" i="25"/>
  <c r="H390" i="25"/>
  <c r="H389" i="25"/>
  <c r="H388" i="25"/>
  <c r="H387" i="25"/>
  <c r="H385" i="25"/>
  <c r="H384" i="25"/>
  <c r="H383" i="25"/>
  <c r="H382" i="25"/>
  <c r="H381" i="25"/>
  <c r="H379" i="25"/>
  <c r="H378" i="25"/>
  <c r="H377" i="25"/>
  <c r="H376" i="25"/>
  <c r="H375" i="25"/>
  <c r="H373" i="25"/>
  <c r="H372" i="25"/>
  <c r="H371" i="25"/>
  <c r="H370" i="25"/>
  <c r="H369" i="25"/>
  <c r="H367" i="25"/>
  <c r="H366" i="25"/>
  <c r="H365" i="25"/>
  <c r="H364" i="25"/>
  <c r="H363" i="25"/>
  <c r="H361" i="25"/>
  <c r="H360" i="25"/>
  <c r="H359" i="25"/>
  <c r="H358" i="25"/>
  <c r="H357" i="25"/>
  <c r="H349" i="25"/>
  <c r="H348" i="25"/>
  <c r="H346" i="25"/>
  <c r="H344" i="25"/>
  <c r="H343" i="25"/>
  <c r="H342" i="25"/>
  <c r="H341" i="25"/>
  <c r="H340" i="25"/>
  <c r="H339" i="25"/>
  <c r="H333" i="25"/>
  <c r="H329" i="25"/>
  <c r="H325" i="25"/>
  <c r="H321" i="25"/>
  <c r="H317" i="25"/>
  <c r="H313" i="25"/>
  <c r="H300" i="25"/>
  <c r="H298" i="25"/>
  <c r="H297" i="25"/>
  <c r="H296" i="25"/>
  <c r="H294" i="25"/>
  <c r="H289" i="25"/>
  <c r="H288" i="25"/>
  <c r="H287" i="25"/>
  <c r="H286" i="25"/>
  <c r="H281" i="25"/>
  <c r="H280" i="25"/>
  <c r="H279" i="25"/>
  <c r="H278" i="25"/>
  <c r="H267" i="25"/>
  <c r="H266" i="25"/>
  <c r="H265" i="25"/>
  <c r="H264" i="25"/>
  <c r="H263" i="25"/>
  <c r="H260" i="25"/>
  <c r="H259" i="25"/>
  <c r="H258" i="25"/>
  <c r="H257" i="25"/>
  <c r="H256" i="25"/>
  <c r="H255" i="25"/>
  <c r="H254" i="25"/>
  <c r="H253" i="25"/>
  <c r="H245" i="25"/>
  <c r="H241" i="25"/>
  <c r="H239" i="25"/>
  <c r="H231" i="25"/>
  <c r="H229" i="25"/>
  <c r="H228" i="25"/>
  <c r="H227" i="25"/>
  <c r="H226" i="25"/>
  <c r="H225" i="25"/>
  <c r="H224" i="25"/>
  <c r="H223" i="25"/>
  <c r="H222" i="25"/>
  <c r="H221" i="25"/>
  <c r="H218" i="25"/>
  <c r="H217" i="25"/>
  <c r="H216" i="25"/>
  <c r="H215" i="25"/>
  <c r="H214" i="25"/>
  <c r="H213" i="25"/>
  <c r="H212" i="25"/>
  <c r="H211" i="25"/>
  <c r="H203" i="25"/>
  <c r="H197" i="25"/>
  <c r="H192" i="25"/>
  <c r="H186" i="25"/>
  <c r="H180" i="25"/>
  <c r="H170" i="25"/>
  <c r="H161" i="25"/>
  <c r="H154" i="25"/>
  <c r="H153" i="25"/>
  <c r="H152" i="25"/>
  <c r="H151" i="25"/>
  <c r="H150" i="25"/>
  <c r="H149" i="25"/>
  <c r="H148" i="25"/>
  <c r="H147" i="25"/>
  <c r="H142" i="25"/>
  <c r="H139" i="25"/>
  <c r="H133" i="25"/>
  <c r="H128" i="25"/>
  <c r="H127" i="25"/>
  <c r="H126" i="25"/>
  <c r="H125" i="25"/>
  <c r="H121" i="25"/>
  <c r="H118" i="25"/>
  <c r="H117" i="25"/>
  <c r="H116" i="25"/>
  <c r="H114" i="25"/>
  <c r="H112" i="25"/>
  <c r="H110" i="25"/>
  <c r="H107" i="25"/>
  <c r="H100" i="25"/>
  <c r="H99" i="25"/>
  <c r="H98" i="25"/>
  <c r="H97" i="25"/>
  <c r="H96" i="25"/>
  <c r="H95" i="25"/>
  <c r="H94" i="25"/>
  <c r="H90" i="25"/>
  <c r="H84" i="25"/>
  <c r="H83" i="25"/>
  <c r="H82" i="25"/>
  <c r="H81" i="25"/>
  <c r="H80" i="25"/>
  <c r="H79" i="25"/>
  <c r="H77" i="25"/>
  <c r="H76" i="25"/>
  <c r="H73" i="25"/>
  <c r="H72" i="25"/>
  <c r="H69" i="25"/>
  <c r="H66" i="25"/>
  <c r="H63" i="25"/>
  <c r="H62" i="25"/>
  <c r="H58" i="25"/>
  <c r="H47" i="25"/>
  <c r="H45" i="25"/>
  <c r="H43" i="25"/>
  <c r="H41" i="25"/>
  <c r="H39" i="25"/>
  <c r="H18" i="25"/>
  <c r="H19" i="25"/>
  <c r="H20" i="25"/>
  <c r="H21" i="25"/>
  <c r="H22" i="25"/>
  <c r="H24" i="25"/>
  <c r="H25" i="25"/>
  <c r="H26" i="25"/>
  <c r="H27" i="25"/>
  <c r="H28" i="25"/>
  <c r="H29" i="25"/>
  <c r="H30" i="25"/>
  <c r="H31" i="25"/>
  <c r="H32" i="25"/>
  <c r="H17" i="25"/>
  <c r="B9" i="26"/>
  <c r="A9" i="26"/>
  <c r="B12" i="26" l="1"/>
  <c r="A12" i="26"/>
  <c r="A535" i="25" l="1"/>
  <c r="A526" i="25"/>
  <c r="H528" i="25"/>
  <c r="H518" i="25"/>
  <c r="A305" i="25" l="1"/>
  <c r="H574" i="25"/>
  <c r="A49" i="25" l="1"/>
  <c r="H48" i="25"/>
  <c r="H46" i="25"/>
  <c r="H44" i="25"/>
  <c r="H42" i="25"/>
  <c r="H40" i="25"/>
  <c r="H38" i="25"/>
  <c r="H37" i="25"/>
  <c r="H36" i="25"/>
  <c r="H35" i="25"/>
  <c r="G49" i="25" l="1"/>
  <c r="C9" i="26" s="1"/>
  <c r="B13" i="26" l="1"/>
  <c r="A13" i="26"/>
  <c r="B11" i="26"/>
  <c r="A11" i="26"/>
  <c r="B10" i="26"/>
  <c r="A10" i="26"/>
  <c r="H992" i="25" l="1"/>
  <c r="A812" i="25" l="1"/>
  <c r="H812" i="25"/>
  <c r="H808" i="25"/>
  <c r="A755" i="25" l="1"/>
  <c r="H714" i="25"/>
  <c r="A712" i="25"/>
  <c r="H667" i="25"/>
  <c r="A665" i="25"/>
  <c r="H635" i="25"/>
  <c r="A994" i="25"/>
  <c r="H993" i="25"/>
  <c r="A992" i="25"/>
  <c r="H986" i="25"/>
  <c r="A984" i="25"/>
  <c r="H962" i="25"/>
  <c r="A960" i="25"/>
  <c r="H859" i="25"/>
  <c r="A857" i="25"/>
  <c r="H852" i="25"/>
  <c r="A850" i="25"/>
  <c r="H814" i="25"/>
  <c r="A806" i="25"/>
  <c r="H757" i="25"/>
  <c r="A633" i="25"/>
  <c r="H580" i="25"/>
  <c r="H578" i="25"/>
  <c r="H577" i="25"/>
  <c r="H712" i="25" l="1"/>
  <c r="H755" i="25"/>
  <c r="H984" i="25"/>
  <c r="H806" i="25"/>
  <c r="H665" i="25"/>
  <c r="H857" i="25"/>
  <c r="H633" i="25"/>
  <c r="H960" i="25"/>
  <c r="H850" i="25"/>
  <c r="G994" i="25" l="1"/>
  <c r="C13" i="26" s="1"/>
  <c r="A564" i="25" l="1"/>
  <c r="H563" i="25"/>
  <c r="A562" i="25"/>
  <c r="H551" i="25"/>
  <c r="A549" i="25"/>
  <c r="H537" i="25"/>
  <c r="A516" i="25"/>
  <c r="H484" i="25"/>
  <c r="A482" i="25"/>
  <c r="H353" i="25"/>
  <c r="A351" i="25"/>
  <c r="H310" i="25"/>
  <c r="H308" i="25"/>
  <c r="H306" i="25"/>
  <c r="A575" i="25"/>
  <c r="H567" i="25"/>
  <c r="A303" i="25"/>
  <c r="H273" i="25"/>
  <c r="H303" i="25" s="1"/>
  <c r="A271" i="25"/>
  <c r="H249" i="25"/>
  <c r="A247" i="25"/>
  <c r="H207" i="25"/>
  <c r="A205" i="25"/>
  <c r="H201" i="25"/>
  <c r="A199" i="25"/>
  <c r="H190" i="25"/>
  <c r="A188" i="25"/>
  <c r="H177" i="25"/>
  <c r="A175" i="25"/>
  <c r="H158" i="25"/>
  <c r="A156" i="25"/>
  <c r="H137" i="25"/>
  <c r="A135" i="25"/>
  <c r="H104" i="25"/>
  <c r="A102" i="25"/>
  <c r="H88" i="25"/>
  <c r="A86" i="25"/>
  <c r="H56" i="25"/>
  <c r="H54" i="25"/>
  <c r="H13" i="25"/>
  <c r="H535" i="25" l="1"/>
  <c r="G575" i="25"/>
  <c r="C12" i="26" s="1"/>
  <c r="H562" i="25"/>
  <c r="H516" i="25"/>
  <c r="H526" i="25"/>
  <c r="H482" i="25"/>
  <c r="H549" i="25"/>
  <c r="H351" i="25"/>
  <c r="H188" i="25"/>
  <c r="H199" i="25"/>
  <c r="H135" i="25"/>
  <c r="H86" i="25"/>
  <c r="H156" i="25"/>
  <c r="H102" i="25"/>
  <c r="H247" i="25"/>
  <c r="H271" i="25"/>
  <c r="H175" i="25"/>
  <c r="H205" i="25"/>
  <c r="A8" i="26"/>
  <c r="B8" i="26"/>
  <c r="G564" i="25" l="1"/>
  <c r="C11" i="26" s="1"/>
  <c r="G305" i="25"/>
  <c r="C10" i="26" s="1"/>
  <c r="H52" i="25"/>
  <c r="A34" i="25"/>
  <c r="A999" i="25" l="1"/>
  <c r="A998" i="25"/>
  <c r="A997" i="25"/>
  <c r="H996" i="25"/>
  <c r="H995" i="25"/>
  <c r="H33" i="25"/>
  <c r="G34" i="25" s="1"/>
  <c r="C8" i="26" s="1"/>
  <c r="H15" i="25"/>
  <c r="H12" i="25"/>
  <c r="H11" i="25"/>
  <c r="H10" i="25"/>
  <c r="H9" i="25"/>
  <c r="H8" i="25"/>
  <c r="H4" i="25"/>
  <c r="H997" i="25" l="1"/>
  <c r="H998" i="25" l="1"/>
  <c r="H999" i="25" s="1"/>
  <c r="C15" i="26"/>
  <c r="C16" i="26" s="1"/>
  <c r="C17" i="26" s="1"/>
</calcChain>
</file>

<file path=xl/sharedStrings.xml><?xml version="1.0" encoding="utf-8"?>
<sst xmlns="http://schemas.openxmlformats.org/spreadsheetml/2006/main" count="1353" uniqueCount="497">
  <si>
    <t>Rep</t>
  </si>
  <si>
    <t>Désignation des Ouvrages</t>
  </si>
  <si>
    <t>U</t>
  </si>
  <si>
    <t>ens</t>
  </si>
  <si>
    <t>3.3</t>
  </si>
  <si>
    <t xml:space="preserve"> </t>
  </si>
  <si>
    <t>3.4</t>
  </si>
  <si>
    <t>3.5</t>
  </si>
  <si>
    <t>B.E.T.</t>
  </si>
  <si>
    <t>PM</t>
  </si>
  <si>
    <t>Installations de chantier</t>
  </si>
  <si>
    <t>Sécurité pendant les travaux</t>
  </si>
  <si>
    <t>D.O.E./D.I.U.O.</t>
  </si>
  <si>
    <t>PREAMBULE AUX CADRES DPGF (TOUS LOTS)</t>
  </si>
  <si>
    <t>Les prix du marché sont des prix forfaitaires.</t>
  </si>
  <si>
    <t>Les prix établis par l'entrepreneur et portés en regard de ces quantités tiennent compte de ces sujétions, de celles énumérées dans l'article correspondant du CCTP, des charges imposées par les différents documents contractuels.</t>
  </si>
  <si>
    <t>Après remise de son offre, l'entrepreneur ne peut prétendre à réclamation sur les quantités qu'il a portées au cadre quantitatif, les prix d'oeuvre qu'il contient servant seulement à établir les situations mensuelles.</t>
  </si>
  <si>
    <t>Les prix unitaires contenus dans le cadre quantitatif sont contractuels pour le règlement des éventuels travaux modificatifs.</t>
  </si>
  <si>
    <t>La décomposition de l'offre de l'entreprise doit impérativement respecter le cadre, la numérotation et l'ordre des articles préparés par la MOE. Aucun article ou sous-article figurant dans les cadres quantitatifs ne doit être supprimé (indiquer le cas échéant la mention "sans objet" ou "inclus à l'article ..." ).</t>
  </si>
  <si>
    <t>Si nécessaire, l'entrepreneur peut, en fin de cadre DPGF, ajouter des articles complémentaires pour les postes ou prestations qu'il jugerait indispensables pour la parfaite exécution de ses ouvrages dans le cadre de ses obligations de moyens et de résultats, et qui n'apparaîtraient pas explicitement dans les autres articles.</t>
  </si>
  <si>
    <t>3.2</t>
  </si>
  <si>
    <t>3.7</t>
  </si>
  <si>
    <t>3.6</t>
  </si>
  <si>
    <t>RESTRUCTURATION D’UN BATIMENT POUR L’INSTALLATION DE LA MAISON DE LA SOLIDARITE</t>
  </si>
  <si>
    <t>DECOMPOSITION DU PRIX GLOBAL ET FORFAITAIRE
(D.P.G.F.)</t>
  </si>
  <si>
    <t>OTEIS</t>
  </si>
  <si>
    <r>
      <rPr>
        <b/>
        <sz val="9"/>
        <rFont val="Wingdings"/>
        <charset val="2"/>
      </rPr>
      <t>(</t>
    </r>
    <r>
      <rPr>
        <b/>
        <sz val="9"/>
        <rFont val="Arial"/>
        <family val="2"/>
      </rPr>
      <t xml:space="preserve"> : 02.51.77.86.40 – Fax : 02.51.77.86.41</t>
    </r>
  </si>
  <si>
    <r>
      <t xml:space="preserve">E-mail : </t>
    </r>
    <r>
      <rPr>
        <b/>
        <u/>
        <sz val="9"/>
        <rFont val="Arial"/>
        <family val="2"/>
      </rPr>
      <t>nantes@oteis.fr</t>
    </r>
  </si>
  <si>
    <t>Récapitulatif du prix global et forfaitaire</t>
  </si>
  <si>
    <t>P total H.T</t>
  </si>
  <si>
    <t>PHASE DCE</t>
  </si>
  <si>
    <t>9 Impasse Claude Nougaro - 44 800 SAINT-HERBLAIN</t>
  </si>
  <si>
    <t>2.7.1</t>
  </si>
  <si>
    <t>Désencombrement</t>
  </si>
  <si>
    <t>m3</t>
  </si>
  <si>
    <t>2.7.2</t>
  </si>
  <si>
    <t>Curage des bâtiments</t>
  </si>
  <si>
    <t xml:space="preserve"> - Bâtiment A</t>
  </si>
  <si>
    <t xml:space="preserve"> - Bâtiment D</t>
  </si>
  <si>
    <t xml:space="preserve"> - Bâtiment E</t>
  </si>
  <si>
    <t xml:space="preserve"> - Bâtiment E'</t>
  </si>
  <si>
    <t xml:space="preserve"> - Bâtiment F</t>
  </si>
  <si>
    <t xml:space="preserve"> - Bâtiment G</t>
  </si>
  <si>
    <t xml:space="preserve"> - Bâtiment H</t>
  </si>
  <si>
    <t xml:space="preserve"> - Bâtiment T</t>
  </si>
  <si>
    <t>2.7.3</t>
  </si>
  <si>
    <t>Curage des parcelles</t>
  </si>
  <si>
    <t>DEMOLITION</t>
  </si>
  <si>
    <t>Sous-total 2.9</t>
  </si>
  <si>
    <t>PU</t>
  </si>
  <si>
    <t>Nota :</t>
  </si>
  <si>
    <r>
      <rPr>
        <sz val="10"/>
        <color rgb="FFFF0000"/>
        <rFont val="Calibri"/>
        <family val="2"/>
        <scheme val="minor"/>
      </rPr>
      <t>L'entreprise devra renseigner le matériel sélectionné (marque, type,..) pour chaque poste identifié par</t>
    </r>
    <r>
      <rPr>
        <b/>
        <sz val="10"/>
        <color rgb="FFFF0000"/>
        <rFont val="Calibri"/>
        <family val="2"/>
        <scheme val="minor"/>
      </rPr>
      <t xml:space="preserve"> *</t>
    </r>
  </si>
  <si>
    <t>PRESENTATION DE L'OPERATION</t>
  </si>
  <si>
    <t>SPECIFICATIONS TECHNIQUES</t>
  </si>
  <si>
    <t>DESCRIPTION DES OUVRAGES</t>
  </si>
  <si>
    <t xml:space="preserve">3.1 </t>
  </si>
  <si>
    <t>Etudes d'exécution et plans d'atelier</t>
  </si>
  <si>
    <t>Synthèse selon CCTC</t>
  </si>
  <si>
    <t>Organisation de chantier</t>
  </si>
  <si>
    <t>Impact notice de cadrage BIM</t>
  </si>
  <si>
    <t>Impact plateforme collaborative</t>
  </si>
  <si>
    <t>Impacts liés au phasage des travaux</t>
  </si>
  <si>
    <t>Impacts liés à l'acoustique (études, mesures selon CCTP)</t>
  </si>
  <si>
    <t>Impacts liés à la réglementation de la zone sismique concernée</t>
  </si>
  <si>
    <t>Formation du personnel</t>
  </si>
  <si>
    <t>*</t>
  </si>
  <si>
    <t xml:space="preserve">marque : </t>
  </si>
  <si>
    <t xml:space="preserve">type : </t>
  </si>
  <si>
    <t>MONTANT TOTAL HT</t>
  </si>
  <si>
    <t>T.V.A. 20.0 %</t>
  </si>
  <si>
    <t>MONTANT TOTAL TTC</t>
  </si>
  <si>
    <t>Fait à                                Le</t>
  </si>
  <si>
    <t>L'entrepreneur</t>
  </si>
  <si>
    <t>Participation au compte prorata (en application du CCAP, du lot 00, du PGC et de la charte "chantier à faibles nuisances")</t>
  </si>
  <si>
    <t>Neutralisations des réseaux</t>
  </si>
  <si>
    <t>Rapport de mesures de débits pièces par pièces</t>
  </si>
  <si>
    <t>ORGANISATION DE CHANTIER</t>
  </si>
  <si>
    <t>GENERALITES</t>
  </si>
  <si>
    <t>PRINCIPE GENERAL</t>
  </si>
  <si>
    <t>SO</t>
  </si>
  <si>
    <t>u</t>
  </si>
  <si>
    <t xml:space="preserve">Marque : </t>
  </si>
  <si>
    <t xml:space="preserve">Type : </t>
  </si>
  <si>
    <t>ml</t>
  </si>
  <si>
    <t>- Vanne d'isolement suivant CCTP</t>
  </si>
  <si>
    <t>- Vanne débit-métrique d'équilibrage suivant CCTP</t>
  </si>
  <si>
    <t>RESEAU PRIMAIRE ET ACCESSOIRES</t>
  </si>
  <si>
    <t>- Tube acier tarif 1 ou 10, sans soudure, compris supports, accessoires et sujétions suivant CCTP</t>
  </si>
  <si>
    <t>Ø 76</t>
  </si>
  <si>
    <t>Ø 90</t>
  </si>
  <si>
    <t>- Collecteurs basse vitesse compris raccordements, accessoires et sujétions suivant CCTP</t>
  </si>
  <si>
    <t>- Vannes d'isolement suivant CCTP</t>
  </si>
  <si>
    <t>- Manomètre à cadran avec vanne d'isolement</t>
  </si>
  <si>
    <t>- Thermomètres verticaux à plongeur</t>
  </si>
  <si>
    <t>- Séparateur d'air suivant CCTP</t>
  </si>
  <si>
    <t>- Filtre à boues magnétiques suivant CCTP</t>
  </si>
  <si>
    <t>- Vanne d'équilibrage suivant CCTP</t>
  </si>
  <si>
    <t>- Manostat manque d'eau suivant CCTP</t>
  </si>
  <si>
    <t>- Vase d'expansion compris accessoires suivant CCTP</t>
  </si>
  <si>
    <t xml:space="preserve">Capacité :        litres  </t>
  </si>
  <si>
    <t>- Filtre suivant CCTP</t>
  </si>
  <si>
    <t>- Schéma de principe et repérage des installations suivant CCTP</t>
  </si>
  <si>
    <t>CIRCUITS ET ACCESSOIRES</t>
  </si>
  <si>
    <t>- Pompe double suivant CCTP</t>
  </si>
  <si>
    <t>Marque :</t>
  </si>
  <si>
    <t>Type :</t>
  </si>
  <si>
    <t>- Prise de pression différentielle avec vannes d'isolement suivant CCTP</t>
  </si>
  <si>
    <t>- Thermomètres verticaux suivant CCTP</t>
  </si>
  <si>
    <t>- Vannes de vidange DN20</t>
  </si>
  <si>
    <t>- Robinet à soupape suivant CCTP</t>
  </si>
  <si>
    <t>- Clapet de non-retour</t>
  </si>
  <si>
    <t>- Filtre</t>
  </si>
  <si>
    <t>REGULATION</t>
  </si>
  <si>
    <t>GENERAL</t>
  </si>
  <si>
    <t xml:space="preserve"> - Modules de permutation de pompes suivant CCTP</t>
  </si>
  <si>
    <t xml:space="preserve"> - Liaisons bus entre régulateurs suivant CCTP</t>
  </si>
  <si>
    <t xml:space="preserve"> - Sonde de température extérieure suivant CCTP</t>
  </si>
  <si>
    <t xml:space="preserve"> - Sonde température à plongeur</t>
  </si>
  <si>
    <t xml:space="preserve"> - Vanne 3 voies avec motorisation suivant CCTP</t>
  </si>
  <si>
    <t>RACCORDEMENTS ELECTRIQUES</t>
  </si>
  <si>
    <t xml:space="preserve">- Armoire électrique conforme au CCTP comprenant : </t>
  </si>
  <si>
    <t>Commandes</t>
  </si>
  <si>
    <t>Protection</t>
  </si>
  <si>
    <t>Asservissements</t>
  </si>
  <si>
    <t>Signalisation</t>
  </si>
  <si>
    <t>- Raccordements électriques, accessoires et sujétions suivant CCTP</t>
  </si>
  <si>
    <t>CONDUITS DE FUMEES - VB - VH</t>
  </si>
  <si>
    <t>- Conduits de fumées en acier inoxydable à double paroi, isolation 30 mm compris accessoires et sujétions suivant CCTP</t>
  </si>
  <si>
    <t xml:space="preserve"> - Collecteur eaux usées PVC haute température DN 50 compris entonnoirs pour raccordement des vidanges et toutes sujétions suivant CCTP</t>
  </si>
  <si>
    <t>TUYAUTERIE</t>
  </si>
  <si>
    <t>Réseaux apparents</t>
  </si>
  <si>
    <t xml:space="preserve"> - Tube en acier tarif 1 ou 10, sans soudure, compris supports, accessoires et sujétions suivant CCTP</t>
  </si>
  <si>
    <t>Ø 15 x 21</t>
  </si>
  <si>
    <t>Ø 20 x 27</t>
  </si>
  <si>
    <t>Ø 26 x 34</t>
  </si>
  <si>
    <t>Ø 33 x 42</t>
  </si>
  <si>
    <t>Ø 40 x 49</t>
  </si>
  <si>
    <t>Ø 50 x 60</t>
  </si>
  <si>
    <t>Ø 66 x 76</t>
  </si>
  <si>
    <t>Ø 80 x 90</t>
  </si>
  <si>
    <t>- Accessoires de réseaux compris toutes sujétions suivant CCTP :</t>
  </si>
  <si>
    <t>Collecteurs avec fixations</t>
  </si>
  <si>
    <t>Vannes d'isolement</t>
  </si>
  <si>
    <t>Vannes d'équilibrage à fonction multiple</t>
  </si>
  <si>
    <t>Purgeurs</t>
  </si>
  <si>
    <t>Robinets de vidange</t>
  </si>
  <si>
    <t>Etiquetage</t>
  </si>
  <si>
    <t>- Equilibrage du réseau selon CCTP</t>
  </si>
  <si>
    <t>CALORIFUGE</t>
  </si>
  <si>
    <t>Calorifuge</t>
  </si>
  <si>
    <t>Ø 21</t>
  </si>
  <si>
    <t>Ø 27</t>
  </si>
  <si>
    <t>Ø 34</t>
  </si>
  <si>
    <t>Ø 42</t>
  </si>
  <si>
    <t>Ø 49</t>
  </si>
  <si>
    <t>Ø 60</t>
  </si>
  <si>
    <t>RADIATEURS EAU CHAUDE</t>
  </si>
  <si>
    <t>P : 0 W - 500 W</t>
  </si>
  <si>
    <t>P : 500 W - 1000 W</t>
  </si>
  <si>
    <t>P : 1000 W - 1500 W</t>
  </si>
  <si>
    <t>P : 1500 W - 2000 W</t>
  </si>
  <si>
    <t xml:space="preserve"> - Coude ou té de réglage</t>
  </si>
  <si>
    <t xml:space="preserve"> - Vanne de vidange</t>
  </si>
  <si>
    <t xml:space="preserve"> - Vis de purge</t>
  </si>
  <si>
    <t xml:space="preserve"> - Sondes de température à plongeur sur le départ et retour de chaque chaudière</t>
  </si>
  <si>
    <t>- Protection mécanique type profilé métallique en U finition epoxy blanche pour les alimentations terminales des radiateurs depuis une traversée de dalle basse</t>
  </si>
  <si>
    <r>
      <t xml:space="preserve">- Coquille de laine de verre, revêtement PVC, isolation </t>
    </r>
    <r>
      <rPr>
        <u/>
        <sz val="10"/>
        <rFont val="Calibri"/>
        <family val="2"/>
        <scheme val="minor"/>
      </rPr>
      <t>classe 3</t>
    </r>
    <r>
      <rPr>
        <sz val="10"/>
        <rFont val="Calibri"/>
        <family val="2"/>
        <scheme val="minor"/>
      </rPr>
      <t>, suivant CCTP</t>
    </r>
  </si>
  <si>
    <t>- Boitiers isolants démontables sur l'ensemble des points singuliers en locaux techniques suivant CCTP</t>
  </si>
  <si>
    <t xml:space="preserve"> - Robinet thermostatique compris corps auto-équilibrant, bague d'inviolabilité renforcée suivant CCTP</t>
  </si>
  <si>
    <t>- Robinet thermostatique avec capteur déporté pour les radiateurs verticaux raccordés par le haut</t>
  </si>
  <si>
    <t>BRASSEURS D'AIR</t>
  </si>
  <si>
    <t>3.4.1</t>
  </si>
  <si>
    <t>3.4.2</t>
  </si>
  <si>
    <t>3.4.3</t>
  </si>
  <si>
    <t>3.4.4</t>
  </si>
  <si>
    <t>3.4.5</t>
  </si>
  <si>
    <t>3.5.1</t>
  </si>
  <si>
    <t>CENTRALE DE TRAITEMENT D'AIR DOUBLE FLUX</t>
  </si>
  <si>
    <t xml:space="preserve"> - Raccordements aérauliques suivant CCTP</t>
  </si>
  <si>
    <t>3.5.2</t>
  </si>
  <si>
    <t>GAINES ET ACCESSOIRES</t>
  </si>
  <si>
    <t>Ø 315</t>
  </si>
  <si>
    <t>Ø 250</t>
  </si>
  <si>
    <t>Ø 200</t>
  </si>
  <si>
    <t>Ø 160</t>
  </si>
  <si>
    <t>Ø 125</t>
  </si>
  <si>
    <t xml:space="preserve"> - Registres de réglage principaux</t>
  </si>
  <si>
    <t xml:space="preserve"> - Trappes de nettoyage selon CCTP</t>
  </si>
  <si>
    <t xml:space="preserve"> - Module de régulation autoréglable (MR)</t>
  </si>
  <si>
    <t>(chiffré avec les bouches)</t>
  </si>
  <si>
    <t xml:space="preserve"> - Gaine souple isophonique suivant CCTP</t>
  </si>
  <si>
    <t>3.5.3</t>
  </si>
  <si>
    <t>3.5.4</t>
  </si>
  <si>
    <t>3.5.5</t>
  </si>
  <si>
    <t>REGULATION ET ACCESSOIRES</t>
  </si>
  <si>
    <t xml:space="preserve"> - Sonde T° de gaine</t>
  </si>
  <si>
    <t>- Mise au point régulation CTA suivant CCTP</t>
  </si>
  <si>
    <t>3.5.6</t>
  </si>
  <si>
    <t>Armoire VENTILATION</t>
  </si>
  <si>
    <t>- Armoire électrique ventilation selon CCTP</t>
  </si>
  <si>
    <t>Protections</t>
  </si>
  <si>
    <t>Asservissement</t>
  </si>
  <si>
    <t xml:space="preserve"> - Raccordements électriques des équipements, accessoires et sujétions suivant CCTP</t>
  </si>
  <si>
    <t xml:space="preserve"> - Raccordements électriques suivant CCTP</t>
  </si>
  <si>
    <t xml:space="preserve">- Dimensionnement des surfaces libres </t>
  </si>
  <si>
    <t>- Raccordements des équipements CVC sur les grilles extérieures compris plénums</t>
  </si>
  <si>
    <t>- Raccordements des équipements CVC sur les sorties en toiture compris plénums</t>
  </si>
  <si>
    <t>- Dimensionnement des surfaces libres pour les sorties &lt;10dm²</t>
  </si>
  <si>
    <t xml:space="preserve"> - Sonde antigel</t>
  </si>
  <si>
    <t xml:space="preserve"> - Contact sur bornier "arrêt ventilation"</t>
  </si>
  <si>
    <t xml:space="preserve"> - Alarme technique</t>
  </si>
  <si>
    <t>3.5.7</t>
  </si>
  <si>
    <t xml:space="preserve"> - Structure métallique de supportage ou dallette avec plots antivibratiles selon CCTP</t>
  </si>
  <si>
    <r>
      <t xml:space="preserve"> - Matelas isolant, laine minérale </t>
    </r>
    <r>
      <rPr>
        <u/>
        <sz val="10"/>
        <rFont val="Calibri"/>
        <family val="2"/>
        <scheme val="minor"/>
      </rPr>
      <t>ep 50mm</t>
    </r>
    <r>
      <rPr>
        <sz val="10"/>
        <rFont val="Calibri"/>
        <family val="2"/>
        <scheme val="minor"/>
      </rPr>
      <t>, finition kraft-alu, suivant CCTP</t>
    </r>
  </si>
  <si>
    <r>
      <t xml:space="preserve"> - Matelas isolant, laine minérale </t>
    </r>
    <r>
      <rPr>
        <u/>
        <sz val="10"/>
        <rFont val="Calibri"/>
        <family val="2"/>
        <scheme val="minor"/>
      </rPr>
      <t>ep 25mm</t>
    </r>
    <r>
      <rPr>
        <sz val="10"/>
        <rFont val="Calibri"/>
        <family val="2"/>
        <scheme val="minor"/>
      </rPr>
      <t>, finition kraft-alu, suivant CCTP</t>
    </r>
  </si>
  <si>
    <t>3.7.1</t>
  </si>
  <si>
    <t>3.7.2</t>
  </si>
  <si>
    <t>3.7.3</t>
  </si>
  <si>
    <t>3.7.4</t>
  </si>
  <si>
    <t>3.7.5</t>
  </si>
  <si>
    <t xml:space="preserve"> - Pièges à sons suivant CCTP</t>
  </si>
  <si>
    <t>marque :</t>
  </si>
  <si>
    <t>type :</t>
  </si>
  <si>
    <t xml:space="preserve">- Vidange et consignation des installations gaz à déposer compris toutes sujétions suivant CCTP </t>
  </si>
  <si>
    <t xml:space="preserve">- Vidange et consignation des installations plomberie à déposer compris toutes sujétions suivant CCTP </t>
  </si>
  <si>
    <t xml:space="preserve">- Vidange et consignation des installations chauffage à déposer compris toutes sujétions suivant CCTP </t>
  </si>
  <si>
    <t xml:space="preserve">- Vidange et consignation des installations ventilation à déposer compris toutes sujétions suivant CCTP </t>
  </si>
  <si>
    <t xml:space="preserve">- Vidange, consignation et dépose des installations à détente directe abandonnées compris toutes sujétions suivant CCTP </t>
  </si>
  <si>
    <t>PLOMBERIE SANITAIRE</t>
  </si>
  <si>
    <t>Réseaux enterrés</t>
  </si>
  <si>
    <t>- Tube poléthylène haute densité, bande bleues qualité alimentaire compris raccords, accessoires et sujétions suivant CCTP</t>
  </si>
  <si>
    <t>- Filtre à bride suivant CCTP</t>
  </si>
  <si>
    <t>- Clapet anti-pollution suivant CCTP</t>
  </si>
  <si>
    <t>- Réducteur de pression + vannes suivant CCTP</t>
  </si>
  <si>
    <t>- Manomètres avec vannes d'isolement suivant CCTP</t>
  </si>
  <si>
    <t>- Vanne de prélèvement suivant CCTP</t>
  </si>
  <si>
    <t>- Themomètre</t>
  </si>
  <si>
    <t>- Disconnecteur à zone de pression suivant CCTP</t>
  </si>
  <si>
    <t>- Pot d'introduction de réactif suivant CCTP</t>
  </si>
  <si>
    <t>PRODUCTION D'EAU ADOUCIE</t>
  </si>
  <si>
    <t>- Adoucisseur complet équipements suivant CCTP</t>
  </si>
  <si>
    <t xml:space="preserve">marque :  </t>
  </si>
  <si>
    <t xml:space="preserve">type :  </t>
  </si>
  <si>
    <t>- Sel suivant CCTP</t>
  </si>
  <si>
    <t>- Robinet d'échantillon bouchonné DN15</t>
  </si>
  <si>
    <t>Ø 50 x 52</t>
  </si>
  <si>
    <t>Ø 40 x 42</t>
  </si>
  <si>
    <t>Ø 34 x 36</t>
  </si>
  <si>
    <t>Ø 30 x 32</t>
  </si>
  <si>
    <t>Ø 26 x 28</t>
  </si>
  <si>
    <t>Ø 20 x 22</t>
  </si>
  <si>
    <t>Ø 16 x 18</t>
  </si>
  <si>
    <t>Ø 14 x 16</t>
  </si>
  <si>
    <t>Ø 12 x 14</t>
  </si>
  <si>
    <t xml:space="preserve"> - Tube CPVC marque GIRPI ou équivalent type HTA, compris raccords, supports isophoniques suivant CCTP</t>
  </si>
  <si>
    <t>DN 75</t>
  </si>
  <si>
    <t xml:space="preserve"> Vannes d'isolement principales</t>
  </si>
  <si>
    <t xml:space="preserve"> Vannes d'isolement secondaires</t>
  </si>
  <si>
    <t xml:space="preserve"> Vannes d'isolement terminales</t>
  </si>
  <si>
    <t xml:space="preserve"> Purges</t>
  </si>
  <si>
    <t xml:space="preserve"> Vidanges</t>
  </si>
  <si>
    <t xml:space="preserve"> Réducteur de pression</t>
  </si>
  <si>
    <t xml:space="preserve"> Disconnecteur d'extrémité</t>
  </si>
  <si>
    <t xml:space="preserve"> Etiquetage</t>
  </si>
  <si>
    <t>Ø 75</t>
  </si>
  <si>
    <t>Ø 63</t>
  </si>
  <si>
    <t>Ø 52</t>
  </si>
  <si>
    <t>Ø 36</t>
  </si>
  <si>
    <t>Ø 32</t>
  </si>
  <si>
    <t>Ø 28</t>
  </si>
  <si>
    <t>Ø 22</t>
  </si>
  <si>
    <t>Ø 18</t>
  </si>
  <si>
    <t>Ø 16</t>
  </si>
  <si>
    <t>Ø 14</t>
  </si>
  <si>
    <t>EVACUATIONS</t>
  </si>
  <si>
    <t>Eaux usées / Eaux vannes</t>
  </si>
  <si>
    <t>(y compris ventilations de chutes)</t>
  </si>
  <si>
    <t xml:space="preserve"> - Tubes PVC compact, compris raccords supports, tés, coudes, tampons de vidange, et toutes sujétions suivant CCTP</t>
  </si>
  <si>
    <t>Ø 100</t>
  </si>
  <si>
    <t>Ø 50</t>
  </si>
  <si>
    <t>Ø 40</t>
  </si>
  <si>
    <t>- Rosaces d'habillage PVC selon CCTP</t>
  </si>
  <si>
    <t>- Traitement phonique (30 mm de laine minérale) compris accessoires et sujétions suivant CCTP</t>
  </si>
  <si>
    <t xml:space="preserve"> - Raccordement sur chapeaux de ventilation en toiture compris toutes sujétions suivant CCTP</t>
  </si>
  <si>
    <t>Traversées de dalles</t>
  </si>
  <si>
    <t>- Fourreaux de traversées selon CCTP</t>
  </si>
  <si>
    <t>DESINFECTION DES RESEAUX</t>
  </si>
  <si>
    <t xml:space="preserve"> - Désinfection des réseaux en fin de travaux, compris toutes sujétions suivant CCTP</t>
  </si>
  <si>
    <t xml:space="preserve"> - Analyses d'eau selon CCTP</t>
  </si>
  <si>
    <t>APPAREILS SANITAIRES</t>
  </si>
  <si>
    <t>Bati support suivant CCTP</t>
  </si>
  <si>
    <t>Mitigeur mécanique monotrou type bec orientable suivant CCTP</t>
  </si>
  <si>
    <t>Déversoir avec grille porte seau mobile en acier inoxydable suivant CCTP</t>
  </si>
  <si>
    <t>Mitigeur mural type bec tube orientable suivant CCTP</t>
  </si>
  <si>
    <t>ACCESSOIRES SANITAIRES</t>
  </si>
  <si>
    <r>
      <t xml:space="preserve"> - </t>
    </r>
    <r>
      <rPr>
        <u/>
        <sz val="10"/>
        <rFont val="Calibri"/>
        <family val="2"/>
        <scheme val="minor"/>
      </rPr>
      <t xml:space="preserve">Repère SIE 03 </t>
    </r>
    <r>
      <rPr>
        <sz val="10"/>
        <rFont val="Calibri"/>
        <family val="2"/>
        <scheme val="minor"/>
      </rPr>
      <t>: Siège de douche relevable à descente freiné suivant CCTP</t>
    </r>
  </si>
  <si>
    <t>ATTENTES</t>
  </si>
  <si>
    <t>- Attentes EF/ECS/EU/EV compris pose, raccordement et toutes sujétions suivant CCTP et plans</t>
  </si>
  <si>
    <t>Départ EFS vers production d'eau adoucie</t>
  </si>
  <si>
    <t>Production d'eau froide adoucie</t>
  </si>
  <si>
    <r>
      <t>- Filtre à tamis autonettoyant 90</t>
    </r>
    <r>
      <rPr>
        <sz val="10"/>
        <rFont val="Calibri"/>
        <family val="2"/>
      </rPr>
      <t>µ</t>
    </r>
    <r>
      <rPr>
        <sz val="10"/>
        <rFont val="Calibri"/>
        <family val="2"/>
        <scheme val="minor"/>
      </rPr>
      <t xml:space="preserve"> à lavage à contre-courant suivant CCTP</t>
    </r>
  </si>
  <si>
    <t>- Kit de chloration résine suivant CCTP</t>
  </si>
  <si>
    <t>- Vanne de mélange suivant CCTP</t>
  </si>
  <si>
    <t>- Manomètre avec vannes</t>
  </si>
  <si>
    <t>- Manchette de contrôle compris vannes d'isolement</t>
  </si>
  <si>
    <t>Départ "EFA remplissage des installations techniques"</t>
  </si>
  <si>
    <t>Préparation ECS</t>
  </si>
  <si>
    <t>- Aquastat de sécurité</t>
  </si>
  <si>
    <t>- Mitigeur suivant CCTP</t>
  </si>
  <si>
    <t>- Sonde de température avec doigt de gant</t>
  </si>
  <si>
    <t>- Thermomètre</t>
  </si>
  <si>
    <t>- Vanne d'isolement</t>
  </si>
  <si>
    <t>- Clapet anti-retour suivant CCTP</t>
  </si>
  <si>
    <t>- Doigt de gant, vanne de prélèvement et vanne d'injection suivant CCTP</t>
  </si>
  <si>
    <t>- Entonnoirs suivant CCTP</t>
  </si>
  <si>
    <t>- Circulateur double</t>
  </si>
  <si>
    <t>- Kit manométrique</t>
  </si>
  <si>
    <t>Ø 10 x 12</t>
  </si>
  <si>
    <t>DN 20</t>
  </si>
  <si>
    <t xml:space="preserve"> - Accessoires de réseaux suivant CCTP :</t>
  </si>
  <si>
    <t xml:space="preserve"> - Rosace inox</t>
  </si>
  <si>
    <t>- Purgeurs d'air</t>
  </si>
  <si>
    <t>- Soupapes</t>
  </si>
  <si>
    <t>Bouclage ECS</t>
  </si>
  <si>
    <t>- Vannes de réglage de débit</t>
  </si>
  <si>
    <t>- Vanne de prélèvement</t>
  </si>
  <si>
    <t>TRACAGE ELECTRIQUE</t>
  </si>
  <si>
    <t>- Cordon électrique chauffant compris toutes sujétions de mise en œuvre et de raccordement suivant CCTP</t>
  </si>
  <si>
    <r>
      <t xml:space="preserve"> - Gaine isolante non fendue, isolation </t>
    </r>
    <r>
      <rPr>
        <u/>
        <sz val="10"/>
        <rFont val="Calibri"/>
        <family val="2"/>
        <scheme val="minor"/>
      </rPr>
      <t>classe 1</t>
    </r>
    <r>
      <rPr>
        <sz val="10"/>
        <rFont val="Calibri"/>
        <family val="2"/>
        <scheme val="minor"/>
      </rPr>
      <t>, suivant CCTP</t>
    </r>
  </si>
  <si>
    <r>
      <t xml:space="preserve"> - Coquille de laine de verre, revêtement PVC, isolation </t>
    </r>
    <r>
      <rPr>
        <u/>
        <sz val="10"/>
        <rFont val="Calibri"/>
        <family val="2"/>
        <scheme val="minor"/>
      </rPr>
      <t>classe 3</t>
    </r>
    <r>
      <rPr>
        <sz val="10"/>
        <rFont val="Calibri"/>
        <family val="2"/>
        <scheme val="minor"/>
      </rPr>
      <t>,  suivant CCTP</t>
    </r>
  </si>
  <si>
    <t xml:space="preserve"> - Canalisations fonte SMU, compris raccords, supports, tés, coudes et toutes sujétions suivant CCTP</t>
  </si>
  <si>
    <t>Bati support renforcé suivant CCTP</t>
  </si>
  <si>
    <r>
      <t xml:space="preserve"> - </t>
    </r>
    <r>
      <rPr>
        <u/>
        <sz val="10"/>
        <rFont val="Calibri"/>
        <family val="2"/>
        <scheme val="minor"/>
      </rPr>
      <t xml:space="preserve">Repère BAL 04 </t>
    </r>
    <r>
      <rPr>
        <sz val="10"/>
        <rFont val="Calibri"/>
        <family val="2"/>
        <scheme val="minor"/>
      </rPr>
      <t>: Balayette et porte balayette en inox suivant CCTP</t>
    </r>
  </si>
  <si>
    <t>B / Sèche-linge</t>
  </si>
  <si>
    <t>CHAUFFAGE</t>
  </si>
  <si>
    <t>MINISTERE DES ARMEES</t>
  </si>
  <si>
    <t>POITIERS - QUARTIER ABOVILLE - GSBDD SMP
RENOVATION DE 3 BATIMENTS D'HEBERGEMENT (BCC)</t>
  </si>
  <si>
    <t>MAI 2025</t>
  </si>
  <si>
    <t>CHAUFFAGE VENTILATION PLOMBERIE SANITAIRE</t>
  </si>
  <si>
    <t>Lot n°14</t>
  </si>
  <si>
    <r>
      <t>L'entrepreneur doit obligatoirement reporter</t>
    </r>
    <r>
      <rPr>
        <sz val="10"/>
        <rFont val="Arial"/>
        <family val="2"/>
      </rPr>
      <t xml:space="preserve"> dans la colonne "Quantité entreprise" les quantités établies par ses soins.</t>
    </r>
  </si>
  <si>
    <t xml:space="preserve">Les quantités figurant aux cadres quantitatifs sont établies par l'entrepreneur selon les différents articles des C.C.T.P et sur la base des documents de consultation, suivant la méthodologie envisagée et son mode de chiffrage (PU décomposés ou non). A défaut d'indication précise sur ces documents, les quantités sont réputées déterminées selon les dimensions réelles de ces ouvrages à réaliser et sont exprimées soit à l'unité (u), soit au mètre linéaire (ml), soit au mètre carré (m²), soit au mètre cube (m³), soit au kilogramme (kg), sans aucune majoration pour coupes, déchets, foisonnement, raccords, difficultés de mise en œuvre, etc ... </t>
  </si>
  <si>
    <t>ADDUCTION GAZ CHAUFFERIE (300 mbar)</t>
  </si>
  <si>
    <t xml:space="preserve"> - Consignation, neutralisation et bouchonnage des réseaux gaz déposés suivant CCTP compris toutes sujétions</t>
  </si>
  <si>
    <t>- Tube polyéthylène haute densité série GAZ, compris raccordements sur existants avec raccords électrosoudables, vanne d'isolement, accessoires et toutes sujétions suivant CCTP</t>
  </si>
  <si>
    <t>DN</t>
  </si>
  <si>
    <t>Coupures extérieures</t>
  </si>
  <si>
    <t>- Coffret de coupure extérieur vitré avec vannes d'isolement, étiquettes de repérage de sécurité et sujétions suivant CCTP</t>
  </si>
  <si>
    <t xml:space="preserve">- Remontée verticale en façade suivant CCTP compris protection mécanique </t>
  </si>
  <si>
    <t>- Tube en acier noir, compris supports accessoires et sujétions suivant CCTP</t>
  </si>
  <si>
    <t>Ø</t>
  </si>
  <si>
    <t>- Compteur gaz communicant (M-BUS) à lecture directe</t>
  </si>
  <si>
    <t>- Volume tampon gaz compris accessoires et sujétions</t>
  </si>
  <si>
    <t>- Vanne d'isolement, compris accessoires et sujétions suivant CCTP :</t>
  </si>
  <si>
    <t>- Vanne d'isolement gaz</t>
  </si>
  <si>
    <t>- Filtre gaz</t>
  </si>
  <si>
    <t>- Détendeur gaz 300/21 mbar</t>
  </si>
  <si>
    <t>- Manomètre gaz</t>
  </si>
  <si>
    <t>Equipements en chaufferie</t>
  </si>
  <si>
    <t>- Soupapes de sécurité suivant CCTP</t>
  </si>
  <si>
    <t>- Chaudière à condensation double service compris accessoires et sujétions suivant CCTP</t>
  </si>
  <si>
    <t>Puissance : 115 kW</t>
  </si>
  <si>
    <t xml:space="preserve">DN </t>
  </si>
  <si>
    <t>Pression :       mCe</t>
  </si>
  <si>
    <t>Circuits - RADIATEURS</t>
  </si>
  <si>
    <t>Circuits régulés - RADIATEURS</t>
  </si>
  <si>
    <t>3.4.6</t>
  </si>
  <si>
    <t xml:space="preserve"> - Régulateurs de chauffage optimiseurs communicants, compris accessoires et sujétions suivant CCTP:  </t>
  </si>
  <si>
    <t>3.4.7</t>
  </si>
  <si>
    <t>Armoire CHAUFFAGE / PRODUCTION ECS</t>
  </si>
  <si>
    <t>3.4.8</t>
  </si>
  <si>
    <t xml:space="preserve"> - VB hors lot</t>
  </si>
  <si>
    <t xml:space="preserve"> - VH en toiture via sortie de toiture pare-pluie compris toutes sujétions suivant CCTP (pose et étanchéité hors lot)</t>
  </si>
  <si>
    <t>3.4.9</t>
  </si>
  <si>
    <t>EVACUATIONS EAUX USEES</t>
  </si>
  <si>
    <t>3.4.10</t>
  </si>
  <si>
    <t xml:space="preserve"> - Tube cuivre écroui, compris raccords, supports isophoniques suivant CCTP</t>
  </si>
  <si>
    <t>Réseaux aériens</t>
  </si>
  <si>
    <t>CHAUDIERES GAZ</t>
  </si>
  <si>
    <t>- Vanne de vidange suivant CCTP</t>
  </si>
  <si>
    <t>- Filtre à tamis suivant CCTP</t>
  </si>
  <si>
    <t>- Kit de neutralisation des condensats</t>
  </si>
  <si>
    <t>Ø 40/49</t>
  </si>
  <si>
    <t>Débit :           m3/h</t>
  </si>
  <si>
    <t xml:space="preserve"> - Sonde température ambiante suivant CCTP</t>
  </si>
  <si>
    <t>Ø 50x4,6/175</t>
  </si>
  <si>
    <t>3.4.11</t>
  </si>
  <si>
    <r>
      <t xml:space="preserve">- Gaine isolante non fendue à cellules fermées, isolation </t>
    </r>
    <r>
      <rPr>
        <u/>
        <sz val="10"/>
        <rFont val="Calibri"/>
        <family val="2"/>
        <scheme val="minor"/>
      </rPr>
      <t>classe 2</t>
    </r>
    <r>
      <rPr>
        <sz val="10"/>
        <rFont val="Calibri"/>
        <family val="2"/>
        <scheme val="minor"/>
      </rPr>
      <t>, suivant CCTP</t>
    </r>
  </si>
  <si>
    <t>3.4.12</t>
  </si>
  <si>
    <t>- Radiateurs panneaux verticaux, raccords centraux, compris accessoires et sujétions suivant CCTP :</t>
  </si>
  <si>
    <t>- Radiateurs sèche serviette mixte eau chaude / électrique, raccords centraux, compris accessoires et sujétions suivant CCTP :</t>
  </si>
  <si>
    <t>P électrique : 750 W</t>
  </si>
  <si>
    <t>VENTILATION MECANIQUE CONTROLEE DOUBLE FLUX</t>
  </si>
  <si>
    <t>- Brasseurs d'air à effet vortex compris supportage et raccordement électrique suivant CCTP</t>
  </si>
  <si>
    <t>- Commande murale temporisée compris raccordements électriques suivant CCTP</t>
  </si>
  <si>
    <t>débit :    m3/h</t>
  </si>
  <si>
    <t>débit :     m3/h</t>
  </si>
  <si>
    <r>
      <t xml:space="preserve"> - Centrale de traitement d'air double flux </t>
    </r>
    <r>
      <rPr>
        <b/>
        <sz val="10"/>
        <rFont val="Calibri"/>
        <family val="2"/>
        <scheme val="minor"/>
      </rPr>
      <t xml:space="preserve">certifié C4 </t>
    </r>
    <r>
      <rPr>
        <sz val="10"/>
        <rFont val="Calibri"/>
        <family val="2"/>
        <scheme val="minor"/>
      </rPr>
      <t>selon CCTP, compris accessoires et sujétions suivant CCTP</t>
    </r>
  </si>
  <si>
    <t>- Radiateurs panneaux horizontaux, raccords centraux, compris accessoires et sujétions suivant CCTP :</t>
  </si>
  <si>
    <t>CTA-49 N</t>
  </si>
  <si>
    <t>CTA-49 S</t>
  </si>
  <si>
    <t>CTA-50 N</t>
  </si>
  <si>
    <t>CTA-50 S</t>
  </si>
  <si>
    <t>CTA-54 N</t>
  </si>
  <si>
    <t>CTA-54 S</t>
  </si>
  <si>
    <t xml:space="preserve"> - Réseau de gaines circulaires spiralées en acier galvanisé, compris coudes, tés, supports, registres, accessoires et toutes sujétions suivant CCTP.</t>
  </si>
  <si>
    <t>- Gaine Ø 125 mm bouchonnée en attente de raccordement des futurs sèche-linge compris sujétions suivant CCTP</t>
  </si>
  <si>
    <t>DIFFUSEURS DE SOUFFLAGE / REPRISE</t>
  </si>
  <si>
    <t>- A : Bouche circulaire autoréglable petit débit, compris toutes sujétions suivant CCTP</t>
  </si>
  <si>
    <t>- B : Bouche circulaire petit débit en acier, compris accessoires, MR et toutes sujétions suivant CCTP</t>
  </si>
  <si>
    <t xml:space="preserve"> - C : Grille simple déflection en acier compris accessoires, MR et sujétions suivant CCTP</t>
  </si>
  <si>
    <t>GRILLES EXTERIEURES</t>
  </si>
  <si>
    <t>- Régulateur de ventilation type intégré et communicant</t>
  </si>
  <si>
    <t>SORTIE DE TOITURE</t>
  </si>
  <si>
    <t>- Grille en façade hors lot</t>
  </si>
  <si>
    <t>- Sortie de toiture hors lot</t>
  </si>
  <si>
    <t>Couverture</t>
  </si>
  <si>
    <t>Arrivée AEP dans le bâtiment 50</t>
  </si>
  <si>
    <t>- Compteur communicant à lecture directe suivant CCTP</t>
  </si>
  <si>
    <t>Arrivée AEP dans le bâtiment 54</t>
  </si>
  <si>
    <t>ADDUCTION AEP</t>
  </si>
  <si>
    <t>Arrivée AEP dans le bâtiment 49</t>
  </si>
  <si>
    <t>Départ "EFS bâtiment 49"</t>
  </si>
  <si>
    <t>- Vanne d'isolement manoeuvrable depuis le niveau fini suivant CCTP</t>
  </si>
  <si>
    <t>DEPOSE / DEPOLLUTION DES BATIMENTS</t>
  </si>
  <si>
    <t>- Piquage sur réseau existant et mise en œuvre d'une vanne d'isolement suivant CCTP</t>
  </si>
  <si>
    <t>- Consignation, neutralisation et bouchonnage des réseaux AEP déposés suivant CCTP compris toutes sujétions</t>
  </si>
  <si>
    <t>Départ "EFA vers production ECS"</t>
  </si>
  <si>
    <t>Capacité : 1500 litres</t>
  </si>
  <si>
    <t>- Ballon de stockage de préparation et de stockage ECS compris accessoires suivant CCTP</t>
  </si>
  <si>
    <t>- Préparation ECS via les 2 chaudière gaz double service</t>
  </si>
  <si>
    <t>Débit :      m3/h</t>
  </si>
  <si>
    <t>- Circulateur primaire double compris kit manométrique et toutes sujétions suivant CCTP</t>
  </si>
  <si>
    <t>Débit :    m3/h</t>
  </si>
  <si>
    <t>- Compteur d'énergie communicant (M-BUS) suivant CCTP</t>
  </si>
  <si>
    <t>- Clapet anti-retour</t>
  </si>
  <si>
    <t>PRODUCTION D'EAU CHAUDE SANITAIRE</t>
  </si>
  <si>
    <t>- Tube cuivre écroui, compris raccords, supports isophoniques suivant CCTP :</t>
  </si>
  <si>
    <t>Réseaux EFS enterrés</t>
  </si>
  <si>
    <t>Réseaux ECS enterrés</t>
  </si>
  <si>
    <t>- Tube polyéthylène haute densité, bande bleues qualité alimentaire compris raccords, accessoires et sujétion suivant CCTP :</t>
  </si>
  <si>
    <t>- Tube pré-isolé type ECOFLEX AQUA marque UPONOR ou équivalent compris fourreaux de traversées suivant CCTP</t>
  </si>
  <si>
    <t>- Tube pré-isolé type THERMO SINGLE marque UPONOR ou équivalent compris fourreaux de traversées suivant CCTP</t>
  </si>
  <si>
    <t>Ø 63x8,6/175</t>
  </si>
  <si>
    <t>- Nourrice d'alimentation des chambres avec vannes d'isolement suivant CCTP</t>
  </si>
  <si>
    <t>LOT 14 – CHAUFFAGE VENTILATION PLOMBERIE SANITAIRE</t>
  </si>
  <si>
    <t>Ø 12</t>
  </si>
  <si>
    <r>
      <t xml:space="preserve"> - Gaine isolante non fendue, isolation </t>
    </r>
    <r>
      <rPr>
        <u/>
        <sz val="10"/>
        <rFont val="Calibri"/>
        <family val="2"/>
        <scheme val="minor"/>
      </rPr>
      <t>classe 2</t>
    </r>
    <r>
      <rPr>
        <sz val="10"/>
        <rFont val="Calibri"/>
        <family val="2"/>
        <scheme val="minor"/>
      </rPr>
      <t>, suivant CCTP</t>
    </r>
  </si>
  <si>
    <t>3.7.7</t>
  </si>
  <si>
    <t>3.7.6</t>
  </si>
  <si>
    <t>Récupérateur de chaleur</t>
  </si>
  <si>
    <t>- Récupérateur de chaleur sur eau grise compris toutes sujétions de mise en œuvre suivant CCTP</t>
  </si>
  <si>
    <t>3.7.8</t>
  </si>
  <si>
    <t>3.7.9</t>
  </si>
  <si>
    <r>
      <t xml:space="preserve"> - </t>
    </r>
    <r>
      <rPr>
        <u/>
        <sz val="10"/>
        <rFont val="Calibri"/>
        <family val="2"/>
        <scheme val="minor"/>
      </rPr>
      <t>Repère 1a :</t>
    </r>
    <r>
      <rPr>
        <sz val="10"/>
        <rFont val="Calibri"/>
        <family val="2"/>
        <scheme val="minor"/>
      </rPr>
      <t xml:space="preserve"> WC Adulte suspendu</t>
    </r>
  </si>
  <si>
    <t>Cuvette à fond creux suivant CCTP</t>
  </si>
  <si>
    <t>Abattant double en thermodur, à descente progressive selon CCTP</t>
  </si>
  <si>
    <r>
      <t xml:space="preserve"> - </t>
    </r>
    <r>
      <rPr>
        <u/>
        <sz val="10"/>
        <rFont val="Calibri"/>
        <family val="2"/>
        <scheme val="minor"/>
      </rPr>
      <t>Repère 1b :</t>
    </r>
    <r>
      <rPr>
        <sz val="10"/>
        <rFont val="Calibri"/>
        <family val="2"/>
        <scheme val="minor"/>
      </rPr>
      <t xml:space="preserve"> WC Adulte suspendu PMR</t>
    </r>
  </si>
  <si>
    <t>Vasque en céramique à poser, 81x51cm, avec trop-plein, suivant CCTP</t>
  </si>
  <si>
    <r>
      <t xml:space="preserve"> - </t>
    </r>
    <r>
      <rPr>
        <u/>
        <sz val="10"/>
        <rFont val="Calibri"/>
        <family val="2"/>
        <scheme val="minor"/>
      </rPr>
      <t>Repère 2a :</t>
    </r>
    <r>
      <rPr>
        <sz val="10"/>
        <rFont val="Calibri"/>
        <family val="2"/>
        <scheme val="minor"/>
      </rPr>
      <t xml:space="preserve"> Vasque à poser (EFS+ECS)</t>
    </r>
  </si>
  <si>
    <r>
      <t xml:space="preserve"> - </t>
    </r>
    <r>
      <rPr>
        <u/>
        <sz val="10"/>
        <rFont val="Calibri"/>
        <family val="2"/>
        <scheme val="minor"/>
      </rPr>
      <t>Repère 2b :</t>
    </r>
    <r>
      <rPr>
        <sz val="10"/>
        <rFont val="Calibri"/>
        <family val="2"/>
        <scheme val="minor"/>
      </rPr>
      <t xml:space="preserve"> Vasque autportant (EFS+ECS)</t>
    </r>
  </si>
  <si>
    <t>Vasque en céramique autoportant, 81x51cm, avec trop-plein, suivant CCTP</t>
  </si>
  <si>
    <r>
      <t xml:space="preserve"> - </t>
    </r>
    <r>
      <rPr>
        <u/>
        <sz val="10"/>
        <rFont val="Calibri"/>
        <family val="2"/>
        <scheme val="minor"/>
      </rPr>
      <t>Repère 3a :</t>
    </r>
    <r>
      <rPr>
        <sz val="10"/>
        <rFont val="Calibri"/>
        <family val="2"/>
        <scheme val="minor"/>
      </rPr>
      <t xml:space="preserve"> Douche avec receveur (EFS+ECS)</t>
    </r>
  </si>
  <si>
    <t>Paroi de douche, Lg fixe 70cm, porte pivotante 80cm, verre trempé, profilés alu suivant CCTP</t>
  </si>
  <si>
    <t>Ensemble de douche avec flexible et douchette selon CCTP</t>
  </si>
  <si>
    <t>Mitigeur de douche thermostatique en laiton chromé avec sécurité anti-brulure suivant CCTP</t>
  </si>
  <si>
    <r>
      <t xml:space="preserve">Receveur de douche extra-plat en céramique, 150x90cm, avec siphon intégré, </t>
    </r>
    <r>
      <rPr>
        <b/>
        <u/>
        <sz val="10"/>
        <rFont val="Calibri"/>
        <family val="2"/>
        <scheme val="minor"/>
      </rPr>
      <t>surélevé de 15cm</t>
    </r>
    <r>
      <rPr>
        <sz val="10"/>
        <rFont val="Calibri"/>
        <family val="2"/>
        <scheme val="minor"/>
      </rPr>
      <t>, compris toutes sujétions suivant CCTP</t>
    </r>
  </si>
  <si>
    <r>
      <t xml:space="preserve"> - </t>
    </r>
    <r>
      <rPr>
        <u/>
        <sz val="10"/>
        <rFont val="Calibri"/>
        <family val="2"/>
        <scheme val="minor"/>
      </rPr>
      <t>Repère 3b :</t>
    </r>
    <r>
      <rPr>
        <sz val="10"/>
        <rFont val="Calibri"/>
        <family val="2"/>
        <scheme val="minor"/>
      </rPr>
      <t xml:space="preserve"> Douche à l'italienne (EFS+ECS)</t>
    </r>
  </si>
  <si>
    <r>
      <t xml:space="preserve"> - </t>
    </r>
    <r>
      <rPr>
        <u/>
        <sz val="10"/>
        <rFont val="Calibri"/>
        <family val="2"/>
        <scheme val="minor"/>
      </rPr>
      <t>Repère 4 :</t>
    </r>
    <r>
      <rPr>
        <sz val="10"/>
        <rFont val="Calibri"/>
        <family val="2"/>
        <scheme val="minor"/>
      </rPr>
      <t xml:space="preserve"> Evier inox  (EFS+ECS)</t>
    </r>
  </si>
  <si>
    <t>Evier en inox encastrable, 1 cuve avec égoutoir, 60x50cm, suivant CCTP</t>
  </si>
  <si>
    <t>Mitigeur mécanique sur plage suivant CCTP</t>
  </si>
  <si>
    <t>Mitigeur mécanique sur plage, avec commande rallongée, suivant CCTP</t>
  </si>
  <si>
    <r>
      <t xml:space="preserve"> - </t>
    </r>
    <r>
      <rPr>
        <u/>
        <sz val="10"/>
        <rFont val="Calibri"/>
        <family val="2"/>
        <scheme val="minor"/>
      </rPr>
      <t>Repère 5 :</t>
    </r>
    <r>
      <rPr>
        <sz val="10"/>
        <rFont val="Calibri"/>
        <family val="2"/>
        <scheme val="minor"/>
      </rPr>
      <t xml:space="preserve"> Déversoir (EFS+ECS)</t>
    </r>
  </si>
  <si>
    <r>
      <t xml:space="preserve"> - </t>
    </r>
    <r>
      <rPr>
        <u/>
        <sz val="10"/>
        <rFont val="Calibri"/>
        <family val="2"/>
        <scheme val="minor"/>
      </rPr>
      <t xml:space="preserve">Repère 6 </t>
    </r>
    <r>
      <rPr>
        <sz val="10"/>
        <rFont val="Calibri"/>
        <family val="2"/>
        <scheme val="minor"/>
      </rPr>
      <t>: (EFS) Robinet de puisage antigel suivant CCTP</t>
    </r>
  </si>
  <si>
    <t>Hotte visière ménagère sur filtre compris fixations et toutes sujétions suivant CCTP</t>
  </si>
  <si>
    <r>
      <t xml:space="preserve"> - </t>
    </r>
    <r>
      <rPr>
        <u/>
        <sz val="10"/>
        <rFont val="Calibri"/>
        <family val="2"/>
        <scheme val="minor"/>
      </rPr>
      <t>Repère 7 :</t>
    </r>
    <r>
      <rPr>
        <sz val="10"/>
        <rFont val="Calibri"/>
        <family val="2"/>
        <scheme val="minor"/>
      </rPr>
      <t xml:space="preserve"> Hotte casquette</t>
    </r>
  </si>
  <si>
    <r>
      <t xml:space="preserve"> - </t>
    </r>
    <r>
      <rPr>
        <u/>
        <sz val="10"/>
        <rFont val="Calibri"/>
        <family val="2"/>
        <scheme val="minor"/>
      </rPr>
      <t>Repère 8 :</t>
    </r>
    <r>
      <rPr>
        <sz val="10"/>
        <rFont val="Calibri"/>
        <family val="2"/>
        <scheme val="minor"/>
      </rPr>
      <t xml:space="preserve"> Plaque de cuisson</t>
    </r>
  </si>
  <si>
    <t>Plaque de cuisson encastrable, 2 foyers induction, puissance totale 3000W, compris pose et toutes sujétions suivant CCTP</t>
  </si>
  <si>
    <r>
      <t xml:space="preserve"> - </t>
    </r>
    <r>
      <rPr>
        <u/>
        <sz val="10"/>
        <rFont val="Calibri"/>
        <family val="2"/>
        <scheme val="minor"/>
      </rPr>
      <t>Repère 9 :</t>
    </r>
    <r>
      <rPr>
        <sz val="10"/>
        <rFont val="Calibri"/>
        <family val="2"/>
        <scheme val="minor"/>
      </rPr>
      <t xml:space="preserve"> Four micro-ondes</t>
    </r>
  </si>
  <si>
    <r>
      <t xml:space="preserve"> - </t>
    </r>
    <r>
      <rPr>
        <u/>
        <sz val="10"/>
        <rFont val="Calibri"/>
        <family val="2"/>
        <scheme val="minor"/>
      </rPr>
      <t>Repère 10a :</t>
    </r>
    <r>
      <rPr>
        <sz val="10"/>
        <rFont val="Calibri"/>
        <family val="2"/>
        <scheme val="minor"/>
      </rPr>
      <t xml:space="preserve"> Réfrigérateur ht 85 cm</t>
    </r>
  </si>
  <si>
    <t>Réfrigérateur table top, volume 80+15 litres, compris toutes sujétions suivant CCTP</t>
  </si>
  <si>
    <r>
      <t xml:space="preserve"> - </t>
    </r>
    <r>
      <rPr>
        <u/>
        <sz val="10"/>
        <rFont val="Calibri"/>
        <family val="2"/>
        <scheme val="minor"/>
      </rPr>
      <t>Repère 10b :</t>
    </r>
    <r>
      <rPr>
        <sz val="10"/>
        <rFont val="Calibri"/>
        <family val="2"/>
        <scheme val="minor"/>
      </rPr>
      <t xml:space="preserve"> Réfrigérateur ht 75 cm</t>
    </r>
  </si>
  <si>
    <r>
      <t xml:space="preserve"> - </t>
    </r>
    <r>
      <rPr>
        <u/>
        <sz val="10"/>
        <rFont val="Calibri"/>
        <family val="2"/>
        <scheme val="minor"/>
      </rPr>
      <t>Repère 11 :</t>
    </r>
    <r>
      <rPr>
        <sz val="10"/>
        <rFont val="Calibri"/>
        <family val="2"/>
        <scheme val="minor"/>
      </rPr>
      <t xml:space="preserve"> Robinet des pédiluves</t>
    </r>
  </si>
  <si>
    <t>Robinets simples temporisés muraux type bouton poussoir suivant CCTP</t>
  </si>
  <si>
    <t>3.7.10</t>
  </si>
  <si>
    <r>
      <t xml:space="preserve"> - </t>
    </r>
    <r>
      <rPr>
        <u/>
        <sz val="10"/>
        <rFont val="Calibri"/>
        <family val="2"/>
        <scheme val="minor"/>
      </rPr>
      <t>Repère BAR 01 :</t>
    </r>
    <r>
      <rPr>
        <sz val="10"/>
        <rFont val="Calibri"/>
        <family val="2"/>
        <scheme val="minor"/>
      </rPr>
      <t xml:space="preserve"> Barre de relevage WC PMR, revêtement nylon, dim 400x400 mm, suivant CCTP</t>
    </r>
  </si>
  <si>
    <r>
      <t xml:space="preserve"> - </t>
    </r>
    <r>
      <rPr>
        <u/>
        <sz val="10"/>
        <rFont val="Calibri"/>
        <family val="2"/>
        <scheme val="minor"/>
      </rPr>
      <t>Repère BAR 02 :</t>
    </r>
    <r>
      <rPr>
        <sz val="10"/>
        <rFont val="Calibri"/>
        <family val="2"/>
        <scheme val="minor"/>
      </rPr>
      <t xml:space="preserve"> Barre d'appui douche PMR en inox, revêtement nylon,  dim 750x450 mm, suivant CCTP</t>
    </r>
  </si>
  <si>
    <r>
      <t xml:space="preserve"> - </t>
    </r>
    <r>
      <rPr>
        <u/>
        <sz val="10"/>
        <rFont val="Calibri"/>
        <family val="2"/>
        <scheme val="minor"/>
      </rPr>
      <t xml:space="preserve">Repère DIS 05 </t>
    </r>
    <r>
      <rPr>
        <sz val="10"/>
        <rFont val="Calibri"/>
        <family val="2"/>
        <scheme val="minor"/>
      </rPr>
      <t>: Distributeur mural de papier  en inox suivant CCTP</t>
    </r>
  </si>
  <si>
    <t>3.7.11</t>
  </si>
  <si>
    <t>A / Lave-linge</t>
  </si>
  <si>
    <t>Cuvette suspendue rallongée à fond creux suivant CCTP</t>
  </si>
  <si>
    <r>
      <t xml:space="preserve"> - Coquille de laine de verre, revêtement </t>
    </r>
    <r>
      <rPr>
        <u/>
        <sz val="10"/>
        <rFont val="Calibri"/>
        <family val="2"/>
        <scheme val="minor"/>
      </rPr>
      <t>isoxale</t>
    </r>
    <r>
      <rPr>
        <sz val="10"/>
        <rFont val="Calibri"/>
        <family val="2"/>
        <scheme val="minor"/>
      </rPr>
      <t xml:space="preserve">, isolation </t>
    </r>
    <r>
      <rPr>
        <u/>
        <sz val="10"/>
        <rFont val="Calibri"/>
        <family val="2"/>
        <scheme val="minor"/>
      </rPr>
      <t>classe 3</t>
    </r>
    <r>
      <rPr>
        <sz val="10"/>
        <rFont val="Calibri"/>
        <family val="2"/>
        <scheme val="minor"/>
      </rPr>
      <t>,  suivant CCTP</t>
    </r>
  </si>
  <si>
    <t>Qté 
bâti. 49</t>
  </si>
  <si>
    <t>Qté 
bâti. 50</t>
  </si>
  <si>
    <t>Qté 
bâti. 54</t>
  </si>
  <si>
    <t>Calcul thermique RT existante</t>
  </si>
  <si>
    <t>DN 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</si>
</sst>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43" formatCode="_-* #,##0.00\ _€_-;\-* #,##0.00\ _€_-;_-* &quot;-&quot;??\ _€_-;_-@_-"/>
    <numFmt numFmtId="164" formatCode="#,##0.0"/>
    <numFmt numFmtId="165" formatCode="_-* #,##0.00\ [$€]_-;\-* #,##0.00\ [$€]_-;_-* &quot;-&quot;??\ [$€]_-;_-@_-"/>
    <numFmt numFmtId="166" formatCode="_-* #,##0.00\ [$€-1]_-;\-* #,##0.00\ [$€-1]_-;_-* &quot;-&quot;??\ [$€-1]_-"/>
    <numFmt numFmtId="167" formatCode="_-* #,##0.00\ &quot;F&quot;_-;\-* #,##0.00\ &quot;F&quot;_-;_-* &quot;-&quot;??\ &quot;F&quot;_-;_-@_-"/>
    <numFmt numFmtId="168" formatCode="_-* #,##0.00\ _F_-;\-* #,##0.00\ _F_-;_-* &quot;-&quot;??\ _F_-;_-@_-"/>
    <numFmt numFmtId="169" formatCode="&quot;- &quot;@"/>
    <numFmt numFmtId="170" formatCode="#,##0.00\ &quot;€&quot;"/>
    <numFmt numFmtId="171" formatCode="_-* #,##0.0\ _€_-;\-* #,##0.0\ _€_-;_-* &quot;-&quot;??\ _€_-;_-@_-"/>
  </numFmts>
  <fonts count="44" x14ac:knownFonts="1">
    <font>
      <sz val="10"/>
      <name val="Arial"/>
    </font>
    <font>
      <sz val="11"/>
      <color theme="1"/>
      <name val="Calibri"/>
      <family val="2"/>
      <scheme val="minor"/>
    </font>
    <font>
      <sz val="10"/>
      <name val="Arial"/>
      <family val="2"/>
    </font>
    <font>
      <sz val="10"/>
      <name val="MS Sans Serif"/>
      <family val="2"/>
    </font>
    <font>
      <b/>
      <sz val="12"/>
      <name val="Arial"/>
      <family val="2"/>
    </font>
    <font>
      <sz val="10"/>
      <name val="Arial"/>
      <family val="2"/>
    </font>
    <font>
      <b/>
      <sz val="10"/>
      <name val="Arial"/>
      <family val="2"/>
    </font>
    <font>
      <b/>
      <sz val="8"/>
      <name val="Arial"/>
      <family val="2"/>
    </font>
    <font>
      <u/>
      <sz val="10"/>
      <name val="Arial"/>
      <family val="2"/>
    </font>
    <font>
      <b/>
      <u/>
      <sz val="10"/>
      <name val="Arial"/>
      <family val="2"/>
    </font>
    <font>
      <i/>
      <sz val="10"/>
      <name val="Arial"/>
      <family val="2"/>
    </font>
    <font>
      <u/>
      <sz val="10"/>
      <color indexed="12"/>
      <name val="MS Sans Serif"/>
      <family val="2"/>
    </font>
    <font>
      <b/>
      <u/>
      <sz val="12"/>
      <name val="Arial"/>
      <family val="2"/>
    </font>
    <font>
      <u/>
      <sz val="10"/>
      <color indexed="12"/>
      <name val="Arial"/>
      <family val="2"/>
    </font>
    <font>
      <sz val="8.25"/>
      <name val="Microsoft Sans Serif"/>
      <family val="2"/>
    </font>
    <font>
      <b/>
      <u/>
      <sz val="14"/>
      <name val="Arial"/>
      <family val="2"/>
    </font>
    <font>
      <b/>
      <sz val="14"/>
      <name val="Arial"/>
      <family val="2"/>
    </font>
    <font>
      <b/>
      <u/>
      <sz val="9"/>
      <name val="Arial"/>
      <family val="2"/>
    </font>
    <font>
      <b/>
      <sz val="9"/>
      <name val="Arial"/>
      <family val="2"/>
    </font>
    <font>
      <b/>
      <sz val="9"/>
      <name val="Wingdings"/>
      <charset val="2"/>
    </font>
    <font>
      <u/>
      <sz val="10"/>
      <color theme="10"/>
      <name val="Arial"/>
      <family val="2"/>
    </font>
    <font>
      <sz val="16"/>
      <name val="Times New Roman"/>
      <family val="1"/>
    </font>
    <font>
      <b/>
      <u/>
      <sz val="12"/>
      <name val="Times New Roman"/>
      <family val="1"/>
    </font>
    <font>
      <b/>
      <sz val="10"/>
      <name val="Times New Roman"/>
      <family val="1"/>
    </font>
    <font>
      <b/>
      <u/>
      <sz val="10"/>
      <name val="Arial Black"/>
      <family val="2"/>
    </font>
    <font>
      <b/>
      <sz val="18"/>
      <name val="Arial"/>
      <family val="2"/>
    </font>
    <font>
      <b/>
      <i/>
      <sz val="10"/>
      <name val="Arial"/>
      <family val="2"/>
    </font>
    <font>
      <b/>
      <sz val="11"/>
      <name val="Arial"/>
      <family val="2"/>
    </font>
    <font>
      <b/>
      <sz val="9"/>
      <color rgb="FFFF0000"/>
      <name val="Arial"/>
      <family val="2"/>
    </font>
    <font>
      <i/>
      <u/>
      <sz val="10"/>
      <name val="Arial"/>
      <family val="2"/>
    </font>
    <font>
      <b/>
      <sz val="10"/>
      <name val="Calibri"/>
      <family val="2"/>
      <scheme val="minor"/>
    </font>
    <font>
      <sz val="10"/>
      <name val="Calibri"/>
      <family val="2"/>
      <scheme val="minor"/>
    </font>
    <font>
      <b/>
      <sz val="14"/>
      <name val="Calibri"/>
      <family val="2"/>
      <scheme val="minor"/>
    </font>
    <font>
      <sz val="8"/>
      <name val="Calibri"/>
      <family val="2"/>
      <scheme val="minor"/>
    </font>
    <font>
      <u/>
      <sz val="10"/>
      <name val="Calibri"/>
      <family val="2"/>
      <scheme val="minor"/>
    </font>
    <font>
      <b/>
      <u/>
      <sz val="10"/>
      <color rgb="FFFF0000"/>
      <name val="Calibri"/>
      <family val="2"/>
      <scheme val="minor"/>
    </font>
    <font>
      <b/>
      <sz val="10"/>
      <color rgb="FFFF0000"/>
      <name val="Calibri"/>
      <family val="2"/>
      <scheme val="minor"/>
    </font>
    <font>
      <sz val="10"/>
      <color rgb="FFFF0000"/>
      <name val="Calibri"/>
      <family val="2"/>
      <scheme val="minor"/>
    </font>
    <font>
      <b/>
      <sz val="11"/>
      <name val="Calibri"/>
      <family val="2"/>
      <scheme val="minor"/>
    </font>
    <font>
      <b/>
      <u val="double"/>
      <sz val="11"/>
      <name val="Calibri"/>
      <family val="2"/>
      <scheme val="minor"/>
    </font>
    <font>
      <b/>
      <u/>
      <sz val="10"/>
      <name val="Calibri"/>
      <family val="2"/>
      <scheme val="minor"/>
    </font>
    <font>
      <b/>
      <i/>
      <sz val="10"/>
      <name val="Calibri"/>
      <family val="2"/>
      <scheme val="minor"/>
    </font>
    <font>
      <sz val="10"/>
      <name val="Calibri"/>
      <family val="2"/>
    </font>
    <font>
      <b/>
      <u val="double"/>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33">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style="thin">
        <color indexed="64"/>
      </right>
      <top/>
      <bottom/>
      <diagonal/>
    </border>
    <border>
      <left style="double">
        <color indexed="64"/>
      </left>
      <right style="thin">
        <color indexed="64"/>
      </right>
      <top style="double">
        <color indexed="64"/>
      </top>
      <bottom/>
      <diagonal/>
    </border>
    <border>
      <left style="thin">
        <color indexed="64"/>
      </left>
      <right style="double">
        <color indexed="64"/>
      </right>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12"/>
      </left>
      <right style="thin">
        <color indexed="12"/>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medium">
        <color indexed="64"/>
      </top>
      <bottom style="medium">
        <color indexed="64"/>
      </bottom>
      <diagonal/>
    </border>
    <border>
      <left style="thin">
        <color indexed="64"/>
      </left>
      <right/>
      <top style="double">
        <color indexed="64"/>
      </top>
      <bottom style="double">
        <color indexed="64"/>
      </bottom>
      <diagonal/>
    </border>
    <border>
      <left style="double">
        <color indexed="64"/>
      </left>
      <right style="thin">
        <color indexed="64"/>
      </right>
      <top/>
      <bottom style="double">
        <color indexed="64"/>
      </bottom>
      <diagonal/>
    </border>
  </borders>
  <cellStyleXfs count="24">
    <xf numFmtId="0" fontId="0" fillId="0" borderId="0"/>
    <xf numFmtId="165" fontId="2" fillId="0" borderId="0" applyFont="0" applyFill="0" applyBorder="0" applyAlignment="0" applyProtection="0"/>
    <xf numFmtId="0" fontId="3" fillId="0" borderId="0"/>
    <xf numFmtId="164" fontId="6" fillId="0" borderId="1" applyNumberFormat="0" applyBorder="0">
      <alignment horizontal="right" vertical="center"/>
    </xf>
    <xf numFmtId="0" fontId="5" fillId="0" borderId="0"/>
    <xf numFmtId="166" fontId="5" fillId="0" borderId="0" applyFont="0" applyFill="0" applyBorder="0" applyAlignment="0" applyProtection="0"/>
    <xf numFmtId="167" fontId="5" fillId="0" borderId="0" applyFont="0" applyFill="0" applyBorder="0" applyAlignment="0" applyProtection="0"/>
    <xf numFmtId="0" fontId="2" fillId="0" borderId="0"/>
    <xf numFmtId="0" fontId="2" fillId="0" borderId="0"/>
    <xf numFmtId="0" fontId="11" fillId="0" borderId="0" applyNumberFormat="0" applyFill="0" applyBorder="0" applyAlignment="0" applyProtection="0">
      <alignment vertical="top"/>
      <protection locked="0"/>
    </xf>
    <xf numFmtId="0" fontId="2" fillId="0" borderId="0" applyProtection="0"/>
    <xf numFmtId="0" fontId="13" fillId="0" borderId="0" applyNumberFormat="0" applyFill="0" applyBorder="0" applyAlignment="0" applyProtection="0">
      <alignment vertical="top"/>
      <protection locked="0"/>
    </xf>
    <xf numFmtId="168" fontId="2" fillId="0" borderId="0" applyFont="0" applyFill="0" applyBorder="0" applyAlignment="0" applyProtection="0"/>
    <xf numFmtId="0" fontId="14" fillId="0" borderId="0">
      <protection locked="0"/>
    </xf>
    <xf numFmtId="166" fontId="2" fillId="0" borderId="0" applyFont="0" applyFill="0" applyBorder="0" applyAlignment="0" applyProtection="0"/>
    <xf numFmtId="167" fontId="2" fillId="0" borderId="0" applyFont="0" applyFill="0" applyBorder="0" applyAlignment="0" applyProtection="0"/>
    <xf numFmtId="0" fontId="13" fillId="0" borderId="0" applyNumberFormat="0" applyFill="0" applyBorder="0" applyAlignment="0" applyProtection="0">
      <alignment vertical="top"/>
      <protection locked="0"/>
    </xf>
    <xf numFmtId="44" fontId="2" fillId="0" borderId="0" applyFont="0" applyFill="0" applyBorder="0" applyAlignment="0" applyProtection="0"/>
    <xf numFmtId="0" fontId="20" fillId="0" borderId="0" applyNumberFormat="0" applyFill="0" applyBorder="0" applyAlignment="0" applyProtection="0">
      <alignment vertical="top"/>
      <protection locked="0"/>
    </xf>
    <xf numFmtId="169" fontId="2" fillId="0" borderId="23" applyFill="0">
      <alignment horizontal="left" wrapText="1" indent="2"/>
      <protection locked="0"/>
    </xf>
    <xf numFmtId="44"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cellStyleXfs>
  <cellXfs count="221">
    <xf numFmtId="0" fontId="0" fillId="0" borderId="0" xfId="0"/>
    <xf numFmtId="0" fontId="21" fillId="0" borderId="0" xfId="13" applyFont="1" applyBorder="1" applyAlignment="1">
      <alignment vertical="top"/>
      <protection locked="0"/>
    </xf>
    <xf numFmtId="0" fontId="14" fillId="0" borderId="0" xfId="13" applyBorder="1" applyAlignment="1">
      <alignment vertical="top"/>
      <protection locked="0"/>
    </xf>
    <xf numFmtId="0" fontId="22" fillId="0" borderId="0" xfId="13" applyFont="1" applyAlignment="1">
      <alignment vertical="top"/>
      <protection locked="0"/>
    </xf>
    <xf numFmtId="49" fontId="9" fillId="0" borderId="0" xfId="13" applyNumberFormat="1" applyFont="1" applyAlignment="1">
      <alignment vertical="top"/>
      <protection locked="0"/>
    </xf>
    <xf numFmtId="49" fontId="24" fillId="0" borderId="0" xfId="13" applyNumberFormat="1" applyFont="1" applyAlignment="1">
      <alignment vertical="top"/>
      <protection locked="0"/>
    </xf>
    <xf numFmtId="0" fontId="14" fillId="0" borderId="0" xfId="13" applyAlignment="1">
      <alignment vertical="top"/>
      <protection locked="0"/>
    </xf>
    <xf numFmtId="49" fontId="23" fillId="0" borderId="0" xfId="13" applyNumberFormat="1" applyFont="1" applyAlignment="1">
      <alignment vertical="top"/>
      <protection locked="0"/>
    </xf>
    <xf numFmtId="164" fontId="7" fillId="0" borderId="8" xfId="2" applyNumberFormat="1" applyFont="1" applyBorder="1" applyAlignment="1">
      <alignment horizontal="center" vertical="center" wrapText="1"/>
    </xf>
    <xf numFmtId="0" fontId="2" fillId="0" borderId="0" xfId="7"/>
    <xf numFmtId="0" fontId="2" fillId="0" borderId="0" xfId="7" applyAlignment="1">
      <alignment wrapText="1"/>
    </xf>
    <xf numFmtId="0" fontId="2" fillId="0" borderId="0" xfId="7" applyAlignment="1">
      <alignment horizontal="left" wrapText="1" indent="3"/>
    </xf>
    <xf numFmtId="3" fontId="6" fillId="0" borderId="6" xfId="2" applyNumberFormat="1" applyFont="1" applyBorder="1" applyAlignment="1">
      <alignment horizontal="center" vertical="center" wrapText="1"/>
    </xf>
    <xf numFmtId="164" fontId="7" fillId="0" borderId="4" xfId="2" applyNumberFormat="1" applyFont="1" applyBorder="1" applyAlignment="1">
      <alignment horizontal="center" vertical="center" wrapText="1"/>
    </xf>
    <xf numFmtId="164" fontId="6" fillId="0" borderId="6" xfId="2" applyNumberFormat="1" applyFont="1" applyBorder="1" applyAlignment="1">
      <alignment horizontal="center" vertical="center" wrapText="1"/>
    </xf>
    <xf numFmtId="3" fontId="6" fillId="0" borderId="2" xfId="23" applyNumberFormat="1" applyFont="1" applyBorder="1" applyAlignment="1">
      <alignment horizontal="center" wrapText="1"/>
    </xf>
    <xf numFmtId="0" fontId="6" fillId="0" borderId="3" xfId="23" applyFont="1" applyBorder="1" applyAlignment="1">
      <alignment horizontal="center" vertical="center" wrapText="1"/>
    </xf>
    <xf numFmtId="3" fontId="6" fillId="0" borderId="6" xfId="23" applyNumberFormat="1" applyFont="1" applyBorder="1" applyAlignment="1">
      <alignment horizontal="center" wrapText="1"/>
    </xf>
    <xf numFmtId="0" fontId="6" fillId="0" borderId="5" xfId="23" applyFont="1" applyBorder="1" applyAlignment="1">
      <alignment horizontal="center" vertical="center" wrapText="1"/>
    </xf>
    <xf numFmtId="0" fontId="9" fillId="0" borderId="5" xfId="8" applyFont="1" applyBorder="1" applyAlignment="1">
      <alignment horizontal="left" vertical="center" wrapText="1"/>
    </xf>
    <xf numFmtId="3" fontId="9" fillId="0" borderId="5" xfId="8" applyNumberFormat="1" applyFont="1" applyBorder="1" applyAlignment="1">
      <alignment horizontal="left" vertical="center" wrapText="1"/>
    </xf>
    <xf numFmtId="3" fontId="2" fillId="0" borderId="8" xfId="23" applyNumberFormat="1" applyFont="1" applyBorder="1" applyAlignment="1">
      <alignment horizontal="left" vertical="center" wrapText="1"/>
    </xf>
    <xf numFmtId="3" fontId="2" fillId="0" borderId="6" xfId="23" applyNumberFormat="1" applyBorder="1" applyAlignment="1">
      <alignment horizontal="center" vertical="center"/>
    </xf>
    <xf numFmtId="3" fontId="2" fillId="0" borderId="0" xfId="23" applyNumberFormat="1" applyBorder="1" applyAlignment="1">
      <alignment horizontal="left" vertical="center"/>
    </xf>
    <xf numFmtId="3" fontId="2" fillId="0" borderId="10" xfId="23" applyNumberFormat="1" applyBorder="1"/>
    <xf numFmtId="3" fontId="2" fillId="0" borderId="7" xfId="23" applyNumberFormat="1" applyBorder="1" applyAlignment="1">
      <alignment horizontal="center" vertical="center"/>
    </xf>
    <xf numFmtId="3" fontId="27" fillId="0" borderId="15" xfId="23" applyNumberFormat="1" applyFont="1" applyBorder="1" applyAlignment="1">
      <alignment horizontal="right" vertical="center"/>
    </xf>
    <xf numFmtId="3" fontId="2" fillId="0" borderId="9" xfId="23" applyNumberFormat="1" applyBorder="1"/>
    <xf numFmtId="3" fontId="2" fillId="0" borderId="8" xfId="23" applyNumberFormat="1" applyBorder="1"/>
    <xf numFmtId="3" fontId="2" fillId="0" borderId="5" xfId="23" applyNumberFormat="1" applyBorder="1" applyAlignment="1">
      <alignment horizontal="left" vertical="center"/>
    </xf>
    <xf numFmtId="3" fontId="2" fillId="0" borderId="6" xfId="23" applyNumberFormat="1" applyBorder="1" applyAlignment="1">
      <alignment horizontal="center"/>
    </xf>
    <xf numFmtId="3" fontId="2" fillId="0" borderId="27" xfId="23" applyNumberFormat="1" applyBorder="1" applyAlignment="1">
      <alignment horizontal="center"/>
    </xf>
    <xf numFmtId="3" fontId="2" fillId="0" borderId="28" xfId="23" applyNumberFormat="1" applyBorder="1" applyAlignment="1">
      <alignment horizontal="left" vertical="center"/>
    </xf>
    <xf numFmtId="3" fontId="2" fillId="0" borderId="29" xfId="23" applyNumberFormat="1" applyBorder="1"/>
    <xf numFmtId="3" fontId="4" fillId="0" borderId="21" xfId="2" applyNumberFormat="1" applyFont="1" applyBorder="1" applyAlignment="1" applyProtection="1">
      <alignment horizontal="center" vertical="center" wrapText="1"/>
      <protection locked="0"/>
    </xf>
    <xf numFmtId="0" fontId="21" fillId="2" borderId="0" xfId="13" applyFont="1" applyFill="1" applyBorder="1" applyAlignment="1">
      <alignment vertical="top"/>
      <protection locked="0"/>
    </xf>
    <xf numFmtId="0" fontId="4" fillId="2" borderId="26" xfId="13" applyFont="1" applyFill="1" applyBorder="1" applyAlignment="1" applyProtection="1">
      <alignment horizontal="center"/>
    </xf>
    <xf numFmtId="49" fontId="2" fillId="2" borderId="26" xfId="13" applyNumberFormat="1" applyFont="1" applyFill="1" applyBorder="1" applyProtection="1"/>
    <xf numFmtId="0" fontId="14" fillId="2" borderId="26" xfId="13" applyFill="1" applyBorder="1" applyAlignment="1">
      <alignment vertical="top"/>
      <protection locked="0"/>
    </xf>
    <xf numFmtId="0" fontId="4" fillId="2" borderId="0" xfId="13" applyFont="1" applyFill="1" applyProtection="1"/>
    <xf numFmtId="49" fontId="2" fillId="2" borderId="0" xfId="13" applyNumberFormat="1" applyFont="1" applyFill="1" applyProtection="1"/>
    <xf numFmtId="0" fontId="14" fillId="2" borderId="0" xfId="13" applyFill="1" applyAlignment="1">
      <alignment vertical="top"/>
      <protection locked="0"/>
    </xf>
    <xf numFmtId="0" fontId="22" fillId="2" borderId="0" xfId="13" applyFont="1" applyFill="1" applyAlignment="1">
      <alignment vertical="top"/>
      <protection locked="0"/>
    </xf>
    <xf numFmtId="49" fontId="6" fillId="2" borderId="0" xfId="13" applyNumberFormat="1" applyFont="1" applyFill="1" applyAlignment="1" applyProtection="1"/>
    <xf numFmtId="0" fontId="4" fillId="2" borderId="0" xfId="13" applyFont="1" applyFill="1" applyAlignment="1" applyProtection="1">
      <alignment horizontal="center"/>
    </xf>
    <xf numFmtId="0" fontId="15" fillId="2" borderId="0" xfId="13" applyFont="1" applyFill="1" applyAlignment="1">
      <alignment vertical="top"/>
      <protection locked="0"/>
    </xf>
    <xf numFmtId="49" fontId="6" fillId="2" borderId="0" xfId="13" applyNumberFormat="1" applyFont="1" applyFill="1" applyAlignment="1" applyProtection="1">
      <alignment horizontal="center"/>
    </xf>
    <xf numFmtId="0" fontId="6" fillId="2" borderId="0" xfId="13" applyFont="1" applyFill="1" applyAlignment="1" applyProtection="1">
      <alignment horizontal="center"/>
    </xf>
    <xf numFmtId="0" fontId="6" fillId="2" borderId="0" xfId="13" applyFont="1" applyFill="1" applyProtection="1"/>
    <xf numFmtId="0" fontId="23" fillId="2" borderId="0" xfId="13" applyFont="1" applyFill="1" applyAlignment="1">
      <alignment vertical="top"/>
      <protection locked="0"/>
    </xf>
    <xf numFmtId="49" fontId="9" fillId="2" borderId="0" xfId="13" applyNumberFormat="1" applyFont="1" applyFill="1" applyProtection="1"/>
    <xf numFmtId="49" fontId="10" fillId="2" borderId="0" xfId="13" applyNumberFormat="1" applyFont="1" applyFill="1" applyProtection="1"/>
    <xf numFmtId="49" fontId="23" fillId="2" borderId="0" xfId="13" applyNumberFormat="1" applyFont="1" applyFill="1" applyAlignment="1">
      <alignment vertical="top"/>
      <protection locked="0"/>
    </xf>
    <xf numFmtId="0" fontId="13" fillId="2" borderId="0" xfId="11" applyFill="1" applyAlignment="1" applyProtection="1">
      <alignment horizontal="center"/>
    </xf>
    <xf numFmtId="0" fontId="18" fillId="2" borderId="0" xfId="13" applyFont="1" applyFill="1" applyAlignment="1" applyProtection="1">
      <alignment horizontal="center"/>
    </xf>
    <xf numFmtId="49" fontId="9" fillId="2" borderId="0" xfId="13" applyNumberFormat="1" applyFont="1" applyFill="1" applyAlignment="1">
      <alignment vertical="top"/>
      <protection locked="0"/>
    </xf>
    <xf numFmtId="49" fontId="24" fillId="2" borderId="0" xfId="13" applyNumberFormat="1" applyFont="1" applyFill="1" applyAlignment="1">
      <alignment vertical="top"/>
      <protection locked="0"/>
    </xf>
    <xf numFmtId="0" fontId="6" fillId="0" borderId="0" xfId="13" applyFont="1" applyAlignment="1">
      <alignment vertical="top"/>
      <protection locked="0"/>
    </xf>
    <xf numFmtId="0" fontId="9" fillId="0" borderId="0" xfId="13" applyFont="1" applyAlignment="1">
      <alignment vertical="top"/>
      <protection locked="0"/>
    </xf>
    <xf numFmtId="0" fontId="2" fillId="0" borderId="0" xfId="13" applyFont="1" applyAlignment="1">
      <alignment vertical="top"/>
      <protection locked="0"/>
    </xf>
    <xf numFmtId="0" fontId="29" fillId="0" borderId="0" xfId="13" quotePrefix="1" applyFont="1" applyAlignment="1">
      <alignment vertical="top"/>
      <protection locked="0"/>
    </xf>
    <xf numFmtId="0" fontId="26" fillId="0" borderId="0" xfId="13" applyFont="1" applyAlignment="1">
      <alignment vertical="top"/>
      <protection locked="0"/>
    </xf>
    <xf numFmtId="0" fontId="30" fillId="0" borderId="2" xfId="2" applyNumberFormat="1" applyFont="1" applyBorder="1" applyAlignment="1">
      <alignment horizontal="center" vertical="center" wrapText="1"/>
    </xf>
    <xf numFmtId="0" fontId="30" fillId="0" borderId="3" xfId="8" applyFont="1" applyBorder="1" applyAlignment="1">
      <alignment horizontal="center" vertical="center" wrapText="1"/>
    </xf>
    <xf numFmtId="164" fontId="30" fillId="0" borderId="3" xfId="2" applyNumberFormat="1" applyFont="1" applyBorder="1" applyAlignment="1">
      <alignment horizontal="center" vertical="center" wrapText="1"/>
    </xf>
    <xf numFmtId="4" fontId="30" fillId="0" borderId="3" xfId="2" applyNumberFormat="1" applyFont="1" applyBorder="1" applyAlignment="1">
      <alignment horizontal="center" vertical="center" wrapText="1"/>
    </xf>
    <xf numFmtId="44" fontId="30" fillId="0" borderId="3" xfId="17" applyFont="1" applyBorder="1" applyAlignment="1">
      <alignment horizontal="center" vertical="center" wrapText="1"/>
    </xf>
    <xf numFmtId="164" fontId="30" fillId="0" borderId="4" xfId="2" applyNumberFormat="1" applyFont="1" applyBorder="1" applyAlignment="1">
      <alignment horizontal="center" vertical="center" wrapText="1"/>
    </xf>
    <xf numFmtId="3" fontId="30" fillId="0" borderId="0" xfId="8" applyNumberFormat="1" applyFont="1" applyBorder="1" applyAlignment="1">
      <alignment vertical="center" wrapText="1"/>
    </xf>
    <xf numFmtId="0" fontId="30" fillId="0" borderId="6" xfId="2" applyNumberFormat="1" applyFont="1" applyBorder="1" applyAlignment="1">
      <alignment horizontal="center" vertical="center" wrapText="1"/>
    </xf>
    <xf numFmtId="164" fontId="30" fillId="0" borderId="5" xfId="2" applyNumberFormat="1" applyFont="1" applyBorder="1" applyAlignment="1">
      <alignment horizontal="right" vertical="center" wrapText="1"/>
    </xf>
    <xf numFmtId="4" fontId="30" fillId="0" borderId="5" xfId="2" applyNumberFormat="1" applyFont="1" applyBorder="1" applyAlignment="1">
      <alignment horizontal="center" vertical="center" wrapText="1"/>
    </xf>
    <xf numFmtId="44" fontId="30" fillId="0" borderId="5" xfId="17" applyFont="1" applyBorder="1" applyAlignment="1">
      <alignment horizontal="center" vertical="center" wrapText="1"/>
    </xf>
    <xf numFmtId="3" fontId="31" fillId="0" borderId="8" xfId="8" applyNumberFormat="1" applyFont="1" applyBorder="1" applyAlignment="1">
      <alignment horizontal="left" vertical="center" wrapText="1"/>
    </xf>
    <xf numFmtId="3" fontId="31" fillId="0" borderId="0" xfId="8" applyNumberFormat="1" applyFont="1" applyBorder="1" applyAlignment="1">
      <alignment vertical="center"/>
    </xf>
    <xf numFmtId="0" fontId="33" fillId="0" borderId="6" xfId="2" applyNumberFormat="1" applyFont="1" applyBorder="1" applyAlignment="1">
      <alignment horizontal="center" vertical="center" wrapText="1"/>
    </xf>
    <xf numFmtId="3" fontId="34" fillId="0" borderId="5" xfId="8" applyNumberFormat="1" applyFont="1" applyBorder="1" applyAlignment="1">
      <alignment horizontal="left" vertical="center" wrapText="1"/>
    </xf>
    <xf numFmtId="3" fontId="31" fillId="0" borderId="5" xfId="8" applyNumberFormat="1" applyFont="1" applyBorder="1" applyAlignment="1">
      <alignment horizontal="center" vertical="center" wrapText="1"/>
    </xf>
    <xf numFmtId="4" fontId="31" fillId="0" borderId="5" xfId="8" applyNumberFormat="1" applyFont="1" applyBorder="1" applyAlignment="1">
      <alignment horizontal="center" vertical="center" wrapText="1"/>
    </xf>
    <xf numFmtId="44" fontId="31" fillId="0" borderId="5" xfId="17" applyFont="1" applyBorder="1" applyAlignment="1">
      <alignment horizontal="center" vertical="center" wrapText="1"/>
    </xf>
    <xf numFmtId="44" fontId="30" fillId="0" borderId="8" xfId="17" applyFont="1" applyBorder="1" applyAlignment="1">
      <alignment horizontal="center" vertical="center" wrapText="1"/>
    </xf>
    <xf numFmtId="0" fontId="38" fillId="0" borderId="6" xfId="2" applyNumberFormat="1" applyFont="1" applyFill="1" applyBorder="1" applyAlignment="1">
      <alignment horizontal="center" vertical="center" wrapText="1"/>
    </xf>
    <xf numFmtId="3" fontId="39" fillId="0" borderId="5" xfId="8" applyNumberFormat="1" applyFont="1" applyFill="1" applyBorder="1" applyAlignment="1">
      <alignment horizontal="left" vertical="center" wrapText="1"/>
    </xf>
    <xf numFmtId="3" fontId="31" fillId="0" borderId="5" xfId="8" applyNumberFormat="1" applyFont="1" applyFill="1" applyBorder="1" applyAlignment="1">
      <alignment horizontal="center" vertical="center" wrapText="1"/>
    </xf>
    <xf numFmtId="4" fontId="31" fillId="0" borderId="5" xfId="8" applyNumberFormat="1" applyFont="1" applyFill="1" applyBorder="1" applyAlignment="1">
      <alignment horizontal="center" vertical="center" wrapText="1"/>
    </xf>
    <xf numFmtId="44" fontId="31" fillId="0" borderId="5" xfId="17" applyFont="1" applyFill="1" applyBorder="1" applyAlignment="1">
      <alignment horizontal="center" vertical="center" wrapText="1"/>
    </xf>
    <xf numFmtId="3" fontId="31" fillId="0" borderId="0" xfId="8" applyNumberFormat="1" applyFont="1" applyFill="1" applyBorder="1" applyAlignment="1">
      <alignment vertical="center"/>
    </xf>
    <xf numFmtId="0" fontId="33" fillId="0" borderId="6" xfId="2" applyNumberFormat="1" applyFont="1" applyFill="1" applyBorder="1" applyAlignment="1">
      <alignment horizontal="center" vertical="center" wrapText="1"/>
    </xf>
    <xf numFmtId="44" fontId="30" fillId="0" borderId="8" xfId="17" applyFont="1" applyFill="1" applyBorder="1" applyAlignment="1">
      <alignment horizontal="center" vertical="center" wrapText="1"/>
    </xf>
    <xf numFmtId="3" fontId="31" fillId="0" borderId="0" xfId="8" applyNumberFormat="1" applyFont="1" applyAlignment="1">
      <alignment vertical="center"/>
    </xf>
    <xf numFmtId="4" fontId="41" fillId="3" borderId="3" xfId="2" applyNumberFormat="1" applyFont="1" applyFill="1" applyBorder="1" applyAlignment="1">
      <alignment horizontal="right" vertical="center" wrapText="1"/>
    </xf>
    <xf numFmtId="0" fontId="30" fillId="0" borderId="6" xfId="2" applyNumberFormat="1" applyFont="1" applyFill="1" applyBorder="1" applyAlignment="1">
      <alignment horizontal="center" vertical="center" wrapText="1"/>
    </xf>
    <xf numFmtId="3" fontId="40" fillId="0" borderId="5" xfId="8" applyNumberFormat="1" applyFont="1" applyFill="1" applyBorder="1" applyAlignment="1">
      <alignment horizontal="left" vertical="center" wrapText="1"/>
    </xf>
    <xf numFmtId="0" fontId="31" fillId="0" borderId="6" xfId="2" applyNumberFormat="1" applyFont="1" applyFill="1" applyBorder="1" applyAlignment="1">
      <alignment horizontal="center" vertical="center" wrapText="1"/>
    </xf>
    <xf numFmtId="3" fontId="31" fillId="0" borderId="0" xfId="8" applyNumberFormat="1" applyFont="1" applyBorder="1" applyAlignment="1">
      <alignment horizontal="left" vertical="center"/>
    </xf>
    <xf numFmtId="0" fontId="33" fillId="0" borderId="6" xfId="8" applyNumberFormat="1" applyFont="1" applyFill="1" applyBorder="1" applyAlignment="1">
      <alignment horizontal="center" vertical="center" wrapText="1"/>
    </xf>
    <xf numFmtId="3" fontId="31" fillId="0" borderId="5" xfId="8" applyNumberFormat="1" applyFont="1" applyFill="1" applyBorder="1" applyAlignment="1">
      <alignment horizontal="left" vertical="center" wrapText="1"/>
    </xf>
    <xf numFmtId="3" fontId="34" fillId="0" borderId="5" xfId="8" applyNumberFormat="1" applyFont="1" applyFill="1" applyBorder="1" applyAlignment="1">
      <alignment horizontal="left" vertical="center" wrapText="1"/>
    </xf>
    <xf numFmtId="44" fontId="31" fillId="0" borderId="0" xfId="17" applyFont="1" applyAlignment="1">
      <alignment vertical="center"/>
    </xf>
    <xf numFmtId="0" fontId="31" fillId="0" borderId="0" xfId="8" applyNumberFormat="1" applyFont="1" applyBorder="1" applyAlignment="1">
      <alignment horizontal="center" vertical="center"/>
    </xf>
    <xf numFmtId="3" fontId="31" fillId="0" borderId="0" xfId="8" applyNumberFormat="1" applyFont="1" applyBorder="1" applyAlignment="1">
      <alignment horizontal="center" vertical="center"/>
    </xf>
    <xf numFmtId="4" fontId="31" fillId="0" borderId="0" xfId="8" applyNumberFormat="1" applyFont="1" applyBorder="1" applyAlignment="1">
      <alignment horizontal="center" vertical="center"/>
    </xf>
    <xf numFmtId="44" fontId="31" fillId="0" borderId="0" xfId="17" applyFont="1" applyBorder="1" applyAlignment="1">
      <alignment horizontal="center" vertical="center"/>
    </xf>
    <xf numFmtId="3" fontId="9" fillId="0" borderId="6" xfId="23" applyNumberFormat="1" applyFont="1" applyBorder="1" applyAlignment="1">
      <alignment horizontal="center" vertical="center"/>
    </xf>
    <xf numFmtId="3" fontId="27" fillId="0" borderId="0" xfId="23" applyNumberFormat="1" applyFont="1" applyBorder="1" applyAlignment="1">
      <alignment horizontal="right" vertical="center"/>
    </xf>
    <xf numFmtId="3" fontId="2" fillId="0" borderId="32" xfId="23" applyNumberFormat="1" applyBorder="1" applyAlignment="1">
      <alignment horizontal="center" vertical="center"/>
    </xf>
    <xf numFmtId="3" fontId="27" fillId="0" borderId="21" xfId="23" applyNumberFormat="1" applyFont="1" applyBorder="1" applyAlignment="1">
      <alignment horizontal="right" vertical="center"/>
    </xf>
    <xf numFmtId="3" fontId="6" fillId="0" borderId="8" xfId="23" applyNumberFormat="1" applyFont="1" applyBorder="1" applyAlignment="1">
      <alignment horizontal="left" vertical="center" wrapText="1"/>
    </xf>
    <xf numFmtId="3" fontId="31" fillId="0" borderId="5" xfId="0" quotePrefix="1" applyNumberFormat="1" applyFont="1" applyFill="1" applyBorder="1" applyAlignment="1">
      <alignment horizontal="left" vertical="center" wrapText="1"/>
    </xf>
    <xf numFmtId="3" fontId="31" fillId="0" borderId="5" xfId="8" quotePrefix="1" applyNumberFormat="1" applyFont="1" applyFill="1" applyBorder="1" applyAlignment="1">
      <alignment vertical="center" wrapText="1"/>
    </xf>
    <xf numFmtId="0" fontId="31" fillId="0" borderId="5" xfId="0" quotePrefix="1" applyFont="1" applyFill="1" applyBorder="1" applyAlignment="1">
      <alignment horizontal="left" vertical="center" wrapText="1" indent="1"/>
    </xf>
    <xf numFmtId="3" fontId="31" fillId="0" borderId="5" xfId="8" applyNumberFormat="1" applyFont="1" applyFill="1" applyBorder="1" applyAlignment="1">
      <alignment vertical="center" wrapText="1"/>
    </xf>
    <xf numFmtId="3" fontId="6" fillId="0" borderId="0" xfId="0" applyNumberFormat="1" applyFont="1" applyFill="1" applyBorder="1" applyAlignment="1">
      <alignment wrapText="1"/>
    </xf>
    <xf numFmtId="171" fontId="6" fillId="0" borderId="6" xfId="21" applyNumberFormat="1" applyFont="1" applyFill="1" applyBorder="1" applyAlignment="1">
      <alignment horizontal="center" vertical="center" wrapText="1"/>
    </xf>
    <xf numFmtId="3" fontId="9" fillId="0" borderId="0" xfId="0" applyNumberFormat="1" applyFont="1" applyFill="1" applyBorder="1" applyAlignment="1">
      <alignment horizontal="left" vertical="center"/>
    </xf>
    <xf numFmtId="3" fontId="2" fillId="0" borderId="5" xfId="0" applyNumberFormat="1" applyFont="1" applyFill="1" applyBorder="1" applyAlignment="1">
      <alignment horizontal="center" vertical="center"/>
    </xf>
    <xf numFmtId="3" fontId="2" fillId="0" borderId="5" xfId="0" applyNumberFormat="1" applyFont="1" applyFill="1" applyBorder="1" applyAlignment="1">
      <alignment horizontal="center"/>
    </xf>
    <xf numFmtId="3" fontId="2" fillId="0" borderId="5" xfId="0" applyNumberFormat="1" applyFont="1" applyFill="1" applyBorder="1"/>
    <xf numFmtId="3" fontId="2" fillId="0" borderId="17" xfId="0" applyNumberFormat="1" applyFont="1" applyFill="1" applyBorder="1"/>
    <xf numFmtId="3" fontId="2" fillId="0" borderId="0" xfId="0" applyNumberFormat="1" applyFont="1" applyFill="1"/>
    <xf numFmtId="44" fontId="30" fillId="0" borderId="4" xfId="17" applyFont="1" applyFill="1" applyBorder="1" applyAlignment="1">
      <alignment horizontal="center" vertical="center" wrapText="1"/>
    </xf>
    <xf numFmtId="3" fontId="31" fillId="0" borderId="5" xfId="8" applyNumberFormat="1" applyFont="1" applyFill="1" applyBorder="1" applyAlignment="1">
      <alignment horizontal="left" vertical="center" wrapText="1" indent="2"/>
    </xf>
    <xf numFmtId="3" fontId="31" fillId="0" borderId="0" xfId="8" applyNumberFormat="1" applyFont="1" applyFill="1" applyBorder="1" applyAlignment="1">
      <alignment horizontal="left" vertical="center"/>
    </xf>
    <xf numFmtId="3" fontId="31" fillId="0" borderId="5" xfId="0" applyNumberFormat="1" applyFont="1" applyFill="1" applyBorder="1" applyAlignment="1">
      <alignment horizontal="left" vertical="center" indent="1"/>
    </xf>
    <xf numFmtId="3" fontId="31" fillId="0" borderId="5" xfId="8" applyNumberFormat="1" applyFont="1" applyFill="1" applyBorder="1" applyAlignment="1">
      <alignment horizontal="left" vertical="center" wrapText="1" indent="1"/>
    </xf>
    <xf numFmtId="3" fontId="31" fillId="0" borderId="0" xfId="8" applyNumberFormat="1" applyFont="1" applyFill="1" applyAlignment="1">
      <alignment vertical="center"/>
    </xf>
    <xf numFmtId="3" fontId="31" fillId="0" borderId="5" xfId="8" quotePrefix="1" applyNumberFormat="1" applyFont="1" applyFill="1" applyBorder="1" applyAlignment="1">
      <alignment horizontal="left" vertical="center" wrapText="1"/>
    </xf>
    <xf numFmtId="3" fontId="40" fillId="0" borderId="5" xfId="8" applyNumberFormat="1" applyFont="1" applyFill="1" applyBorder="1" applyAlignment="1">
      <alignment vertical="center" wrapText="1"/>
    </xf>
    <xf numFmtId="3" fontId="31" fillId="0" borderId="5" xfId="8" quotePrefix="1" applyNumberFormat="1" applyFont="1" applyFill="1" applyBorder="1" applyAlignment="1">
      <alignment horizontal="left" vertical="center" wrapText="1" indent="1"/>
    </xf>
    <xf numFmtId="3" fontId="31" fillId="0" borderId="5" xfId="0" applyNumberFormat="1" applyFont="1" applyFill="1" applyBorder="1" applyAlignment="1">
      <alignment horizontal="left" vertical="center" wrapText="1" indent="1"/>
    </xf>
    <xf numFmtId="49" fontId="2" fillId="0" borderId="5" xfId="7" applyNumberFormat="1" applyFont="1" applyFill="1" applyBorder="1" applyAlignment="1">
      <alignment horizontal="center"/>
    </xf>
    <xf numFmtId="49" fontId="2" fillId="0" borderId="5" xfId="7" applyNumberFormat="1" applyFont="1" applyFill="1" applyBorder="1"/>
    <xf numFmtId="49" fontId="2" fillId="0" borderId="8" xfId="7" applyNumberFormat="1" applyFont="1" applyFill="1" applyBorder="1"/>
    <xf numFmtId="49" fontId="2" fillId="0" borderId="6" xfId="0" applyNumberFormat="1" applyFont="1" applyFill="1" applyBorder="1" applyAlignment="1">
      <alignment horizontal="center" vertical="center"/>
    </xf>
    <xf numFmtId="49" fontId="2" fillId="0" borderId="5" xfId="0" applyNumberFormat="1" applyFont="1" applyFill="1" applyBorder="1" applyAlignment="1">
      <alignment horizontal="left" vertical="center" wrapText="1"/>
    </xf>
    <xf numFmtId="49" fontId="2" fillId="0" borderId="5" xfId="0" applyNumberFormat="1" applyFont="1" applyFill="1" applyBorder="1" applyAlignment="1">
      <alignment horizontal="center" vertical="center"/>
    </xf>
    <xf numFmtId="3" fontId="2" fillId="0" borderId="8" xfId="0" applyNumberFormat="1" applyFont="1" applyFill="1" applyBorder="1"/>
    <xf numFmtId="3" fontId="43" fillId="0" borderId="5" xfId="8" applyNumberFormat="1" applyFont="1" applyFill="1" applyBorder="1" applyAlignment="1">
      <alignment vertical="center" wrapText="1"/>
    </xf>
    <xf numFmtId="3" fontId="40" fillId="0" borderId="5" xfId="8" quotePrefix="1" applyNumberFormat="1" applyFont="1" applyFill="1" applyBorder="1" applyAlignment="1">
      <alignment vertical="center" wrapText="1"/>
    </xf>
    <xf numFmtId="0" fontId="2" fillId="0" borderId="0" xfId="0" applyFont="1" applyFill="1" applyBorder="1" applyAlignment="1">
      <alignment horizontal="left" vertical="center" wrapText="1"/>
    </xf>
    <xf numFmtId="3" fontId="31" fillId="0" borderId="0" xfId="8" quotePrefix="1" applyNumberFormat="1" applyFont="1" applyFill="1" applyBorder="1" applyAlignment="1">
      <alignment horizontal="left" vertical="center" wrapText="1" indent="1"/>
    </xf>
    <xf numFmtId="0" fontId="31" fillId="0" borderId="5" xfId="0" applyFont="1" applyFill="1" applyBorder="1" applyAlignment="1">
      <alignment horizontal="left" vertical="center" wrapText="1"/>
    </xf>
    <xf numFmtId="3" fontId="31" fillId="0" borderId="0" xfId="0" quotePrefix="1" applyNumberFormat="1" applyFont="1" applyFill="1" applyBorder="1" applyAlignment="1">
      <alignment horizontal="left" vertical="center" wrapText="1"/>
    </xf>
    <xf numFmtId="3" fontId="31" fillId="4" borderId="0" xfId="8" applyNumberFormat="1" applyFont="1" applyFill="1" applyBorder="1" applyAlignment="1">
      <alignment vertical="center"/>
    </xf>
    <xf numFmtId="3" fontId="31" fillId="4" borderId="0" xfId="8" applyNumberFormat="1" applyFont="1" applyFill="1" applyAlignment="1">
      <alignment vertical="center"/>
    </xf>
    <xf numFmtId="44" fontId="31" fillId="4" borderId="0" xfId="17" applyFont="1" applyFill="1" applyAlignment="1">
      <alignment vertical="center"/>
    </xf>
    <xf numFmtId="0" fontId="35" fillId="0" borderId="6" xfId="2" applyNumberFormat="1" applyFont="1" applyFill="1" applyBorder="1" applyAlignment="1">
      <alignment horizontal="center" vertical="top" wrapText="1"/>
    </xf>
    <xf numFmtId="3" fontId="36" fillId="0" borderId="5" xfId="8" applyNumberFormat="1" applyFont="1" applyFill="1" applyBorder="1" applyAlignment="1">
      <alignment horizontal="left" vertical="top" wrapText="1"/>
    </xf>
    <xf numFmtId="0" fontId="31" fillId="0" borderId="5" xfId="8" applyFont="1" applyFill="1" applyBorder="1" applyAlignment="1">
      <alignment horizontal="left" vertical="center" wrapText="1"/>
    </xf>
    <xf numFmtId="3" fontId="31" fillId="0" borderId="5" xfId="8" applyNumberFormat="1" applyFont="1" applyBorder="1" applyAlignment="1">
      <alignment vertical="center" wrapText="1"/>
    </xf>
    <xf numFmtId="3" fontId="31" fillId="0" borderId="0" xfId="8" quotePrefix="1" applyNumberFormat="1" applyFont="1" applyFill="1" applyBorder="1" applyAlignment="1">
      <alignment vertical="center" wrapText="1"/>
    </xf>
    <xf numFmtId="3" fontId="42" fillId="0" borderId="0" xfId="8" quotePrefix="1" applyNumberFormat="1" applyFont="1" applyFill="1" applyBorder="1" applyAlignment="1">
      <alignment horizontal="left" vertical="center" wrapText="1" indent="1"/>
    </xf>
    <xf numFmtId="0" fontId="31" fillId="0" borderId="5" xfId="0" applyFont="1" applyFill="1" applyBorder="1" applyAlignment="1">
      <alignment horizontal="left" vertical="center" wrapText="1" indent="1"/>
    </xf>
    <xf numFmtId="3" fontId="40" fillId="0" borderId="0" xfId="0" quotePrefix="1" applyNumberFormat="1" applyFont="1" applyFill="1" applyBorder="1" applyAlignment="1">
      <alignment horizontal="left" vertical="center" wrapText="1"/>
    </xf>
    <xf numFmtId="0" fontId="31" fillId="0" borderId="5" xfId="0" quotePrefix="1" applyFont="1" applyFill="1" applyBorder="1" applyAlignment="1">
      <alignment vertical="center" wrapText="1"/>
    </xf>
    <xf numFmtId="0" fontId="31" fillId="0" borderId="0" xfId="0" quotePrefix="1" applyFont="1" applyFill="1" applyBorder="1" applyAlignment="1">
      <alignment horizontal="left" vertical="center" wrapText="1"/>
    </xf>
    <xf numFmtId="4" fontId="41" fillId="0" borderId="3" xfId="2" applyNumberFormat="1" applyFont="1" applyFill="1" applyBorder="1" applyAlignment="1">
      <alignment horizontal="right" vertical="center" wrapText="1"/>
    </xf>
    <xf numFmtId="3" fontId="34" fillId="0" borderId="5" xfId="8" applyNumberFormat="1" applyFont="1" applyFill="1" applyBorder="1" applyAlignment="1">
      <alignment horizontal="left" vertical="center" wrapText="1" indent="1"/>
    </xf>
    <xf numFmtId="0" fontId="31" fillId="0" borderId="6" xfId="2" applyNumberFormat="1" applyFont="1" applyFill="1" applyBorder="1" applyAlignment="1">
      <alignment horizontal="left" vertical="center" wrapText="1"/>
    </xf>
    <xf numFmtId="4" fontId="31" fillId="0" borderId="5" xfId="8" applyNumberFormat="1" applyFont="1" applyFill="1" applyBorder="1" applyAlignment="1">
      <alignment horizontal="left" vertical="center" wrapText="1"/>
    </xf>
    <xf numFmtId="44" fontId="31" fillId="0" borderId="5" xfId="17" applyFont="1" applyFill="1" applyBorder="1" applyAlignment="1">
      <alignment horizontal="left" vertical="center" wrapText="1"/>
    </xf>
    <xf numFmtId="44" fontId="30" fillId="0" borderId="8" xfId="17" applyFont="1" applyFill="1" applyBorder="1" applyAlignment="1">
      <alignment horizontal="left" vertical="center" wrapText="1"/>
    </xf>
    <xf numFmtId="3" fontId="31" fillId="0" borderId="5" xfId="0" applyNumberFormat="1" applyFont="1" applyFill="1" applyBorder="1" applyAlignment="1">
      <alignment horizontal="left" vertical="center" indent="2"/>
    </xf>
    <xf numFmtId="3" fontId="31" fillId="0" borderId="0" xfId="8" applyNumberFormat="1" applyFont="1" applyFill="1" applyBorder="1" applyAlignment="1">
      <alignment vertical="center" wrapText="1"/>
    </xf>
    <xf numFmtId="3" fontId="31" fillId="0" borderId="0" xfId="0" applyNumberFormat="1" applyFont="1" applyFill="1" applyBorder="1" applyAlignment="1">
      <alignment horizontal="left" vertical="center" wrapText="1"/>
    </xf>
    <xf numFmtId="3" fontId="40" fillId="0" borderId="0" xfId="8" applyNumberFormat="1" applyFont="1" applyFill="1" applyBorder="1" applyAlignment="1">
      <alignment vertical="center" wrapText="1"/>
    </xf>
    <xf numFmtId="3" fontId="31" fillId="0" borderId="0" xfId="0" quotePrefix="1" applyNumberFormat="1" applyFont="1" applyFill="1" applyBorder="1" applyAlignment="1">
      <alignment horizontal="left" vertical="center"/>
    </xf>
    <xf numFmtId="3" fontId="31" fillId="0" borderId="5" xfId="0" applyNumberFormat="1" applyFont="1" applyFill="1" applyBorder="1" applyAlignment="1">
      <alignment horizontal="center" vertical="center"/>
    </xf>
    <xf numFmtId="3" fontId="31" fillId="0" borderId="0" xfId="0" applyNumberFormat="1" applyFont="1" applyFill="1" applyBorder="1" applyAlignment="1">
      <alignment horizontal="left" vertical="center" indent="1"/>
    </xf>
    <xf numFmtId="3" fontId="31" fillId="0" borderId="0" xfId="0" quotePrefix="1" applyNumberFormat="1" applyFont="1" applyBorder="1" applyAlignment="1">
      <alignment horizontal="left" vertical="center"/>
    </xf>
    <xf numFmtId="170" fontId="30" fillId="0" borderId="4" xfId="8" applyNumberFormat="1" applyFont="1" applyFill="1" applyBorder="1" applyAlignment="1">
      <alignment horizontal="center" vertical="center" wrapText="1"/>
    </xf>
    <xf numFmtId="3" fontId="2" fillId="0" borderId="5" xfId="0" applyNumberFormat="1" applyFont="1" applyFill="1" applyBorder="1" applyAlignment="1">
      <alignment horizontal="left" vertical="center"/>
    </xf>
    <xf numFmtId="3" fontId="41" fillId="0" borderId="5" xfId="8" applyNumberFormat="1" applyFont="1" applyFill="1" applyBorder="1" applyAlignment="1">
      <alignment vertical="center" wrapText="1"/>
    </xf>
    <xf numFmtId="0" fontId="18" fillId="2" borderId="0" xfId="18" applyFont="1" applyFill="1" applyAlignment="1" applyProtection="1">
      <alignment horizontal="center"/>
    </xf>
    <xf numFmtId="0" fontId="17" fillId="2" borderId="0" xfId="11" applyFont="1" applyFill="1" applyAlignment="1" applyProtection="1">
      <alignment horizontal="center"/>
    </xf>
    <xf numFmtId="49" fontId="6" fillId="2" borderId="0" xfId="13" applyNumberFormat="1" applyFont="1" applyFill="1" applyAlignment="1" applyProtection="1">
      <alignment horizontal="center"/>
    </xf>
    <xf numFmtId="49" fontId="9" fillId="2" borderId="0" xfId="13" applyNumberFormat="1" applyFont="1" applyFill="1" applyAlignment="1" applyProtection="1">
      <alignment horizontal="center"/>
    </xf>
    <xf numFmtId="0" fontId="6" fillId="2" borderId="0" xfId="13" applyFont="1" applyFill="1" applyAlignment="1" applyProtection="1">
      <alignment horizontal="center"/>
    </xf>
    <xf numFmtId="0" fontId="28" fillId="2" borderId="0" xfId="13" applyFont="1" applyFill="1" applyAlignment="1" applyProtection="1">
      <alignment horizontal="center"/>
    </xf>
    <xf numFmtId="0" fontId="17" fillId="2" borderId="0" xfId="13" applyFont="1" applyFill="1" applyAlignment="1" applyProtection="1">
      <alignment horizontal="center"/>
    </xf>
    <xf numFmtId="0" fontId="18" fillId="2" borderId="0" xfId="13" applyFont="1" applyFill="1" applyAlignment="1" applyProtection="1">
      <alignment horizontal="center"/>
    </xf>
    <xf numFmtId="0" fontId="12" fillId="2" borderId="0" xfId="13" applyFont="1" applyFill="1" applyAlignment="1" applyProtection="1">
      <alignment horizontal="center"/>
    </xf>
    <xf numFmtId="0" fontId="15" fillId="2" borderId="0" xfId="13" applyFont="1" applyFill="1" applyAlignment="1" applyProtection="1">
      <alignment horizontal="center"/>
    </xf>
    <xf numFmtId="0" fontId="16" fillId="2" borderId="0" xfId="13" applyFont="1" applyFill="1" applyAlignment="1" applyProtection="1">
      <alignment horizontal="center" vertical="center" wrapText="1"/>
    </xf>
    <xf numFmtId="0" fontId="4" fillId="2" borderId="0" xfId="13" applyFont="1" applyFill="1" applyAlignment="1" applyProtection="1">
      <alignment horizontal="center"/>
    </xf>
    <xf numFmtId="49" fontId="6" fillId="2" borderId="0" xfId="13" applyNumberFormat="1" applyFont="1" applyFill="1" applyAlignment="1" applyProtection="1">
      <alignment horizontal="center" vertical="center" wrapText="1"/>
    </xf>
    <xf numFmtId="49" fontId="6" fillId="2" borderId="18" xfId="13" applyNumberFormat="1" applyFont="1" applyFill="1" applyBorder="1" applyAlignment="1" applyProtection="1">
      <alignment horizontal="center" vertical="center" wrapText="1"/>
    </xf>
    <xf numFmtId="49" fontId="6" fillId="2" borderId="15" xfId="13" applyNumberFormat="1" applyFont="1" applyFill="1" applyBorder="1" applyAlignment="1" applyProtection="1">
      <alignment horizontal="center" vertical="center" wrapText="1"/>
    </xf>
    <xf numFmtId="49" fontId="6" fillId="2" borderId="19" xfId="13" applyNumberFormat="1" applyFont="1" applyFill="1" applyBorder="1" applyAlignment="1" applyProtection="1">
      <alignment horizontal="center" vertical="center" wrapText="1"/>
    </xf>
    <xf numFmtId="49" fontId="6" fillId="2" borderId="16" xfId="13" applyNumberFormat="1" applyFont="1" applyFill="1" applyBorder="1" applyAlignment="1" applyProtection="1">
      <alignment horizontal="center" vertical="center" wrapText="1"/>
    </xf>
    <xf numFmtId="49" fontId="6" fillId="2" borderId="0" xfId="13" applyNumberFormat="1" applyFont="1" applyFill="1" applyBorder="1" applyAlignment="1" applyProtection="1">
      <alignment horizontal="center" vertical="center" wrapText="1"/>
    </xf>
    <xf numFmtId="49" fontId="6" fillId="2" borderId="17" xfId="13" applyNumberFormat="1" applyFont="1" applyFill="1" applyBorder="1" applyAlignment="1" applyProtection="1">
      <alignment horizontal="center" vertical="center" wrapText="1"/>
    </xf>
    <xf numFmtId="49" fontId="6" fillId="2" borderId="20" xfId="13" applyNumberFormat="1" applyFont="1" applyFill="1" applyBorder="1" applyAlignment="1" applyProtection="1">
      <alignment horizontal="center" vertical="center" wrapText="1"/>
    </xf>
    <xf numFmtId="49" fontId="6" fillId="2" borderId="21" xfId="13" applyNumberFormat="1" applyFont="1" applyFill="1" applyBorder="1" applyAlignment="1" applyProtection="1">
      <alignment horizontal="center" vertical="center" wrapText="1"/>
    </xf>
    <xf numFmtId="49" fontId="6" fillId="2" borderId="22" xfId="13" applyNumberFormat="1" applyFont="1" applyFill="1" applyBorder="1" applyAlignment="1" applyProtection="1">
      <alignment horizontal="center" vertical="center" wrapText="1"/>
    </xf>
    <xf numFmtId="0" fontId="8" fillId="0" borderId="0" xfId="7" applyFont="1" applyAlignment="1">
      <alignment horizontal="left" wrapText="1"/>
    </xf>
    <xf numFmtId="0" fontId="2" fillId="0" borderId="0" xfId="7" applyAlignment="1">
      <alignment horizontal="left" wrapText="1"/>
    </xf>
    <xf numFmtId="0" fontId="25" fillId="0" borderId="24" xfId="7" applyFont="1" applyBorder="1" applyAlignment="1">
      <alignment horizontal="center" vertical="center" wrapText="1"/>
    </xf>
    <xf numFmtId="0" fontId="25" fillId="0" borderId="25" xfId="7" applyFont="1" applyBorder="1" applyAlignment="1">
      <alignment horizontal="center" vertical="center" wrapText="1"/>
    </xf>
    <xf numFmtId="0" fontId="2" fillId="0" borderId="0" xfId="7" applyNumberFormat="1" applyAlignment="1">
      <alignment horizontal="left" wrapText="1"/>
    </xf>
    <xf numFmtId="164" fontId="26" fillId="0" borderId="11" xfId="7" applyNumberFormat="1" applyFont="1" applyFill="1" applyBorder="1" applyAlignment="1">
      <alignment horizontal="right" vertical="center" wrapText="1"/>
    </xf>
    <xf numFmtId="164" fontId="26" fillId="0" borderId="12" xfId="7" applyNumberFormat="1" applyFont="1" applyFill="1" applyBorder="1" applyAlignment="1">
      <alignment horizontal="right" vertical="center" wrapText="1"/>
    </xf>
    <xf numFmtId="164" fontId="26" fillId="0" borderId="13" xfId="7" applyNumberFormat="1" applyFont="1" applyFill="1" applyBorder="1" applyAlignment="1">
      <alignment horizontal="right" vertical="center" wrapText="1"/>
    </xf>
    <xf numFmtId="170" fontId="41" fillId="0" borderId="31" xfId="17" applyNumberFormat="1" applyFont="1" applyFill="1" applyBorder="1" applyAlignment="1">
      <alignment horizontal="center" vertical="center" wrapText="1"/>
    </xf>
    <xf numFmtId="170" fontId="41" fillId="0" borderId="14" xfId="17" applyNumberFormat="1" applyFont="1" applyFill="1" applyBorder="1" applyAlignment="1">
      <alignment horizontal="center" vertical="center" wrapText="1"/>
    </xf>
    <xf numFmtId="164" fontId="41" fillId="0" borderId="11" xfId="2" applyNumberFormat="1" applyFont="1" applyFill="1" applyBorder="1" applyAlignment="1">
      <alignment horizontal="right" vertical="center" wrapText="1"/>
    </xf>
    <xf numFmtId="164" fontId="41" fillId="0" borderId="12" xfId="2" applyNumberFormat="1" applyFont="1" applyFill="1" applyBorder="1" applyAlignment="1">
      <alignment horizontal="right" vertical="center" wrapText="1"/>
    </xf>
    <xf numFmtId="164" fontId="41" fillId="0" borderId="2" xfId="2" applyNumberFormat="1" applyFont="1" applyFill="1" applyBorder="1" applyAlignment="1">
      <alignment horizontal="right" vertical="center" wrapText="1"/>
    </xf>
    <xf numFmtId="164" fontId="41" fillId="0" borderId="3" xfId="2" applyNumberFormat="1" applyFont="1" applyFill="1" applyBorder="1" applyAlignment="1">
      <alignment horizontal="right" vertical="center" wrapText="1"/>
    </xf>
    <xf numFmtId="170" fontId="41" fillId="0" borderId="3" xfId="17" applyNumberFormat="1" applyFont="1" applyFill="1" applyBorder="1" applyAlignment="1">
      <alignment horizontal="center" vertical="center" wrapText="1"/>
    </xf>
    <xf numFmtId="44" fontId="41" fillId="0" borderId="4" xfId="17" applyFont="1" applyFill="1" applyBorder="1" applyAlignment="1">
      <alignment horizontal="center" vertical="center" wrapText="1"/>
    </xf>
    <xf numFmtId="164" fontId="41" fillId="3" borderId="11" xfId="2" applyNumberFormat="1" applyFont="1" applyFill="1" applyBorder="1" applyAlignment="1">
      <alignment horizontal="right" vertical="center" wrapText="1"/>
    </xf>
    <xf numFmtId="164" fontId="41" fillId="3" borderId="12" xfId="2" applyNumberFormat="1" applyFont="1" applyFill="1" applyBorder="1" applyAlignment="1">
      <alignment horizontal="right" vertical="center" wrapText="1"/>
    </xf>
    <xf numFmtId="170" fontId="41" fillId="3" borderId="31" xfId="17" applyNumberFormat="1" applyFont="1" applyFill="1" applyBorder="1" applyAlignment="1">
      <alignment horizontal="center" vertical="center" wrapText="1"/>
    </xf>
    <xf numFmtId="170" fontId="41" fillId="3" borderId="14" xfId="17" applyNumberFormat="1" applyFont="1" applyFill="1" applyBorder="1" applyAlignment="1">
      <alignment horizontal="center" vertical="center" wrapText="1"/>
    </xf>
    <xf numFmtId="0" fontId="32" fillId="3" borderId="24" xfId="8" applyFont="1" applyFill="1" applyBorder="1" applyAlignment="1">
      <alignment horizontal="center" vertical="center"/>
    </xf>
    <xf numFmtId="0" fontId="32" fillId="3" borderId="30" xfId="8" applyFont="1" applyFill="1" applyBorder="1" applyAlignment="1">
      <alignment horizontal="center" vertical="center"/>
    </xf>
    <xf numFmtId="0" fontId="32" fillId="3" borderId="25" xfId="8" applyFont="1" applyFill="1" applyBorder="1" applyAlignment="1">
      <alignment horizontal="center" vertical="center"/>
    </xf>
    <xf numFmtId="164" fontId="41" fillId="0" borderId="2" xfId="8" applyNumberFormat="1" applyFont="1" applyFill="1" applyBorder="1" applyAlignment="1">
      <alignment horizontal="right" vertical="center" wrapText="1"/>
    </xf>
    <xf numFmtId="164" fontId="41" fillId="0" borderId="3" xfId="8" applyNumberFormat="1" applyFont="1" applyFill="1" applyBorder="1" applyAlignment="1">
      <alignment horizontal="right" vertical="center" wrapText="1"/>
    </xf>
    <xf numFmtId="3" fontId="4" fillId="0" borderId="0" xfId="2" applyNumberFormat="1" applyFont="1" applyBorder="1" applyAlignment="1" applyProtection="1">
      <alignment horizontal="center" vertical="center" wrapText="1"/>
      <protection locked="0"/>
    </xf>
  </cellXfs>
  <cellStyles count="24">
    <cellStyle name="Euro" xfId="1" xr:uid="{00000000-0005-0000-0000-000000000000}"/>
    <cellStyle name="Euro 2" xfId="5" xr:uid="{00000000-0005-0000-0000-000001000000}"/>
    <cellStyle name="Euro 2 2" xfId="14" xr:uid="{00000000-0005-0000-0000-000002000000}"/>
    <cellStyle name="Lien hypertexte 2" xfId="9" xr:uid="{00000000-0005-0000-0000-000003000000}"/>
    <cellStyle name="Lien hypertexte 2 2" xfId="16" xr:uid="{00000000-0005-0000-0000-000004000000}"/>
    <cellStyle name="Lien hypertexte 3" xfId="18" xr:uid="{00000000-0005-0000-0000-000005000000}"/>
    <cellStyle name="Lien hypertexte_5110-DPGF-LOT 04 Couverture" xfId="11" xr:uid="{00000000-0005-0000-0000-000006000000}"/>
    <cellStyle name="liste" xfId="19" xr:uid="{00000000-0005-0000-0000-000007000000}"/>
    <cellStyle name="Milliers 2" xfId="12" xr:uid="{00000000-0005-0000-0000-000008000000}"/>
    <cellStyle name="Milliers 3" xfId="21" xr:uid="{00000000-0005-0000-0000-000009000000}"/>
    <cellStyle name="Monétaire 2" xfId="6" xr:uid="{00000000-0005-0000-0000-00000A000000}"/>
    <cellStyle name="Monétaire 2 2" xfId="15" xr:uid="{00000000-0005-0000-0000-00000B000000}"/>
    <cellStyle name="Monétaire 3" xfId="17" xr:uid="{00000000-0005-0000-0000-00000C000000}"/>
    <cellStyle name="Monétaire 3 2" xfId="20" xr:uid="{00000000-0005-0000-0000-00000D000000}"/>
    <cellStyle name="Normal" xfId="0" builtinId="0"/>
    <cellStyle name="Normal 2" xfId="4" xr:uid="{00000000-0005-0000-0000-00000F000000}"/>
    <cellStyle name="Normal 2 2" xfId="8" xr:uid="{00000000-0005-0000-0000-000010000000}"/>
    <cellStyle name="Normal 2 2 2" xfId="13" xr:uid="{00000000-0005-0000-0000-000011000000}"/>
    <cellStyle name="Normal 3" xfId="7" xr:uid="{00000000-0005-0000-0000-000012000000}"/>
    <cellStyle name="Normal 3 2" xfId="23" xr:uid="{00000000-0005-0000-0000-000013000000}"/>
    <cellStyle name="Normal 4" xfId="10" xr:uid="{00000000-0005-0000-0000-000014000000}"/>
    <cellStyle name="Normal 6" xfId="22" xr:uid="{00000000-0005-0000-0000-000015000000}"/>
    <cellStyle name="Normal_APSN1F" xfId="2" xr:uid="{00000000-0005-0000-0000-000016000000}"/>
    <cellStyle name="Sous total" xfId="3" xr:uid="{00000000-0005-0000-0000-00001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rs@sabh.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4"/>
  <sheetViews>
    <sheetView tabSelected="1" view="pageBreakPreview" topLeftCell="A22" zoomScaleNormal="100" zoomScaleSheetLayoutView="100" workbookViewId="0">
      <selection activeCell="A7" sqref="A7:H7"/>
    </sheetView>
  </sheetViews>
  <sheetFormatPr baseColWidth="10" defaultRowHeight="10.8" x14ac:dyDescent="0.25"/>
  <cols>
    <col min="1" max="1" width="0.33203125" style="6" customWidth="1"/>
    <col min="2" max="2" width="11.44140625" style="6" customWidth="1"/>
    <col min="3" max="8" width="11.5546875" style="6"/>
    <col min="9" max="10" width="11.44140625" style="6" customWidth="1"/>
    <col min="11" max="256" width="11.5546875" style="6"/>
    <col min="257" max="257" width="0.33203125" style="6" customWidth="1"/>
    <col min="258" max="258" width="11.44140625" style="6" customWidth="1"/>
    <col min="259" max="264" width="11.5546875" style="6"/>
    <col min="265" max="266" width="11.44140625" style="6" customWidth="1"/>
    <col min="267" max="512" width="11.5546875" style="6"/>
    <col min="513" max="513" width="0.33203125" style="6" customWidth="1"/>
    <col min="514" max="514" width="11.44140625" style="6" customWidth="1"/>
    <col min="515" max="520" width="11.5546875" style="6"/>
    <col min="521" max="522" width="11.44140625" style="6" customWidth="1"/>
    <col min="523" max="768" width="11.5546875" style="6"/>
    <col min="769" max="769" width="0.33203125" style="6" customWidth="1"/>
    <col min="770" max="770" width="11.44140625" style="6" customWidth="1"/>
    <col min="771" max="776" width="11.5546875" style="6"/>
    <col min="777" max="778" width="11.44140625" style="6" customWidth="1"/>
    <col min="779" max="1024" width="11.5546875" style="6"/>
    <col min="1025" max="1025" width="0.33203125" style="6" customWidth="1"/>
    <col min="1026" max="1026" width="11.44140625" style="6" customWidth="1"/>
    <col min="1027" max="1032" width="11.5546875" style="6"/>
    <col min="1033" max="1034" width="11.44140625" style="6" customWidth="1"/>
    <col min="1035" max="1280" width="11.5546875" style="6"/>
    <col min="1281" max="1281" width="0.33203125" style="6" customWidth="1"/>
    <col min="1282" max="1282" width="11.44140625" style="6" customWidth="1"/>
    <col min="1283" max="1288" width="11.5546875" style="6"/>
    <col min="1289" max="1290" width="11.44140625" style="6" customWidth="1"/>
    <col min="1291" max="1536" width="11.5546875" style="6"/>
    <col min="1537" max="1537" width="0.33203125" style="6" customWidth="1"/>
    <col min="1538" max="1538" width="11.44140625" style="6" customWidth="1"/>
    <col min="1539" max="1544" width="11.5546875" style="6"/>
    <col min="1545" max="1546" width="11.44140625" style="6" customWidth="1"/>
    <col min="1547" max="1792" width="11.5546875" style="6"/>
    <col min="1793" max="1793" width="0.33203125" style="6" customWidth="1"/>
    <col min="1794" max="1794" width="11.44140625" style="6" customWidth="1"/>
    <col min="1795" max="1800" width="11.5546875" style="6"/>
    <col min="1801" max="1802" width="11.44140625" style="6" customWidth="1"/>
    <col min="1803" max="2048" width="11.5546875" style="6"/>
    <col min="2049" max="2049" width="0.33203125" style="6" customWidth="1"/>
    <col min="2050" max="2050" width="11.44140625" style="6" customWidth="1"/>
    <col min="2051" max="2056" width="11.5546875" style="6"/>
    <col min="2057" max="2058" width="11.44140625" style="6" customWidth="1"/>
    <col min="2059" max="2304" width="11.5546875" style="6"/>
    <col min="2305" max="2305" width="0.33203125" style="6" customWidth="1"/>
    <col min="2306" max="2306" width="11.44140625" style="6" customWidth="1"/>
    <col min="2307" max="2312" width="11.5546875" style="6"/>
    <col min="2313" max="2314" width="11.44140625" style="6" customWidth="1"/>
    <col min="2315" max="2560" width="11.5546875" style="6"/>
    <col min="2561" max="2561" width="0.33203125" style="6" customWidth="1"/>
    <col min="2562" max="2562" width="11.44140625" style="6" customWidth="1"/>
    <col min="2563" max="2568" width="11.5546875" style="6"/>
    <col min="2569" max="2570" width="11.44140625" style="6" customWidth="1"/>
    <col min="2571" max="2816" width="11.5546875" style="6"/>
    <col min="2817" max="2817" width="0.33203125" style="6" customWidth="1"/>
    <col min="2818" max="2818" width="11.44140625" style="6" customWidth="1"/>
    <col min="2819" max="2824" width="11.5546875" style="6"/>
    <col min="2825" max="2826" width="11.44140625" style="6" customWidth="1"/>
    <col min="2827" max="3072" width="11.5546875" style="6"/>
    <col min="3073" max="3073" width="0.33203125" style="6" customWidth="1"/>
    <col min="3074" max="3074" width="11.44140625" style="6" customWidth="1"/>
    <col min="3075" max="3080" width="11.5546875" style="6"/>
    <col min="3081" max="3082" width="11.44140625" style="6" customWidth="1"/>
    <col min="3083" max="3328" width="11.5546875" style="6"/>
    <col min="3329" max="3329" width="0.33203125" style="6" customWidth="1"/>
    <col min="3330" max="3330" width="11.44140625" style="6" customWidth="1"/>
    <col min="3331" max="3336" width="11.5546875" style="6"/>
    <col min="3337" max="3338" width="11.44140625" style="6" customWidth="1"/>
    <col min="3339" max="3584" width="11.5546875" style="6"/>
    <col min="3585" max="3585" width="0.33203125" style="6" customWidth="1"/>
    <col min="3586" max="3586" width="11.44140625" style="6" customWidth="1"/>
    <col min="3587" max="3592" width="11.5546875" style="6"/>
    <col min="3593" max="3594" width="11.44140625" style="6" customWidth="1"/>
    <col min="3595" max="3840" width="11.5546875" style="6"/>
    <col min="3841" max="3841" width="0.33203125" style="6" customWidth="1"/>
    <col min="3842" max="3842" width="11.44140625" style="6" customWidth="1"/>
    <col min="3843" max="3848" width="11.5546875" style="6"/>
    <col min="3849" max="3850" width="11.44140625" style="6" customWidth="1"/>
    <col min="3851" max="4096" width="11.5546875" style="6"/>
    <col min="4097" max="4097" width="0.33203125" style="6" customWidth="1"/>
    <col min="4098" max="4098" width="11.44140625" style="6" customWidth="1"/>
    <col min="4099" max="4104" width="11.5546875" style="6"/>
    <col min="4105" max="4106" width="11.44140625" style="6" customWidth="1"/>
    <col min="4107" max="4352" width="11.5546875" style="6"/>
    <col min="4353" max="4353" width="0.33203125" style="6" customWidth="1"/>
    <col min="4354" max="4354" width="11.44140625" style="6" customWidth="1"/>
    <col min="4355" max="4360" width="11.5546875" style="6"/>
    <col min="4361" max="4362" width="11.44140625" style="6" customWidth="1"/>
    <col min="4363" max="4608" width="11.5546875" style="6"/>
    <col min="4609" max="4609" width="0.33203125" style="6" customWidth="1"/>
    <col min="4610" max="4610" width="11.44140625" style="6" customWidth="1"/>
    <col min="4611" max="4616" width="11.5546875" style="6"/>
    <col min="4617" max="4618" width="11.44140625" style="6" customWidth="1"/>
    <col min="4619" max="4864" width="11.5546875" style="6"/>
    <col min="4865" max="4865" width="0.33203125" style="6" customWidth="1"/>
    <col min="4866" max="4866" width="11.44140625" style="6" customWidth="1"/>
    <col min="4867" max="4872" width="11.5546875" style="6"/>
    <col min="4873" max="4874" width="11.44140625" style="6" customWidth="1"/>
    <col min="4875" max="5120" width="11.5546875" style="6"/>
    <col min="5121" max="5121" width="0.33203125" style="6" customWidth="1"/>
    <col min="5122" max="5122" width="11.44140625" style="6" customWidth="1"/>
    <col min="5123" max="5128" width="11.5546875" style="6"/>
    <col min="5129" max="5130" width="11.44140625" style="6" customWidth="1"/>
    <col min="5131" max="5376" width="11.5546875" style="6"/>
    <col min="5377" max="5377" width="0.33203125" style="6" customWidth="1"/>
    <col min="5378" max="5378" width="11.44140625" style="6" customWidth="1"/>
    <col min="5379" max="5384" width="11.5546875" style="6"/>
    <col min="5385" max="5386" width="11.44140625" style="6" customWidth="1"/>
    <col min="5387" max="5632" width="11.5546875" style="6"/>
    <col min="5633" max="5633" width="0.33203125" style="6" customWidth="1"/>
    <col min="5634" max="5634" width="11.44140625" style="6" customWidth="1"/>
    <col min="5635" max="5640" width="11.5546875" style="6"/>
    <col min="5641" max="5642" width="11.44140625" style="6" customWidth="1"/>
    <col min="5643" max="5888" width="11.5546875" style="6"/>
    <col min="5889" max="5889" width="0.33203125" style="6" customWidth="1"/>
    <col min="5890" max="5890" width="11.44140625" style="6" customWidth="1"/>
    <col min="5891" max="5896" width="11.5546875" style="6"/>
    <col min="5897" max="5898" width="11.44140625" style="6" customWidth="1"/>
    <col min="5899" max="6144" width="11.5546875" style="6"/>
    <col min="6145" max="6145" width="0.33203125" style="6" customWidth="1"/>
    <col min="6146" max="6146" width="11.44140625" style="6" customWidth="1"/>
    <col min="6147" max="6152" width="11.5546875" style="6"/>
    <col min="6153" max="6154" width="11.44140625" style="6" customWidth="1"/>
    <col min="6155" max="6400" width="11.5546875" style="6"/>
    <col min="6401" max="6401" width="0.33203125" style="6" customWidth="1"/>
    <col min="6402" max="6402" width="11.44140625" style="6" customWidth="1"/>
    <col min="6403" max="6408" width="11.5546875" style="6"/>
    <col min="6409" max="6410" width="11.44140625" style="6" customWidth="1"/>
    <col min="6411" max="6656" width="11.5546875" style="6"/>
    <col min="6657" max="6657" width="0.33203125" style="6" customWidth="1"/>
    <col min="6658" max="6658" width="11.44140625" style="6" customWidth="1"/>
    <col min="6659" max="6664" width="11.5546875" style="6"/>
    <col min="6665" max="6666" width="11.44140625" style="6" customWidth="1"/>
    <col min="6667" max="6912" width="11.5546875" style="6"/>
    <col min="6913" max="6913" width="0.33203125" style="6" customWidth="1"/>
    <col min="6914" max="6914" width="11.44140625" style="6" customWidth="1"/>
    <col min="6915" max="6920" width="11.5546875" style="6"/>
    <col min="6921" max="6922" width="11.44140625" style="6" customWidth="1"/>
    <col min="6923" max="7168" width="11.5546875" style="6"/>
    <col min="7169" max="7169" width="0.33203125" style="6" customWidth="1"/>
    <col min="7170" max="7170" width="11.44140625" style="6" customWidth="1"/>
    <col min="7171" max="7176" width="11.5546875" style="6"/>
    <col min="7177" max="7178" width="11.44140625" style="6" customWidth="1"/>
    <col min="7179" max="7424" width="11.5546875" style="6"/>
    <col min="7425" max="7425" width="0.33203125" style="6" customWidth="1"/>
    <col min="7426" max="7426" width="11.44140625" style="6" customWidth="1"/>
    <col min="7427" max="7432" width="11.5546875" style="6"/>
    <col min="7433" max="7434" width="11.44140625" style="6" customWidth="1"/>
    <col min="7435" max="7680" width="11.5546875" style="6"/>
    <col min="7681" max="7681" width="0.33203125" style="6" customWidth="1"/>
    <col min="7682" max="7682" width="11.44140625" style="6" customWidth="1"/>
    <col min="7683" max="7688" width="11.5546875" style="6"/>
    <col min="7689" max="7690" width="11.44140625" style="6" customWidth="1"/>
    <col min="7691" max="7936" width="11.5546875" style="6"/>
    <col min="7937" max="7937" width="0.33203125" style="6" customWidth="1"/>
    <col min="7938" max="7938" width="11.44140625" style="6" customWidth="1"/>
    <col min="7939" max="7944" width="11.5546875" style="6"/>
    <col min="7945" max="7946" width="11.44140625" style="6" customWidth="1"/>
    <col min="7947" max="8192" width="11.5546875" style="6"/>
    <col min="8193" max="8193" width="0.33203125" style="6" customWidth="1"/>
    <col min="8194" max="8194" width="11.44140625" style="6" customWidth="1"/>
    <col min="8195" max="8200" width="11.5546875" style="6"/>
    <col min="8201" max="8202" width="11.44140625" style="6" customWidth="1"/>
    <col min="8203" max="8448" width="11.5546875" style="6"/>
    <col min="8449" max="8449" width="0.33203125" style="6" customWidth="1"/>
    <col min="8450" max="8450" width="11.44140625" style="6" customWidth="1"/>
    <col min="8451" max="8456" width="11.5546875" style="6"/>
    <col min="8457" max="8458" width="11.44140625" style="6" customWidth="1"/>
    <col min="8459" max="8704" width="11.5546875" style="6"/>
    <col min="8705" max="8705" width="0.33203125" style="6" customWidth="1"/>
    <col min="8706" max="8706" width="11.44140625" style="6" customWidth="1"/>
    <col min="8707" max="8712" width="11.5546875" style="6"/>
    <col min="8713" max="8714" width="11.44140625" style="6" customWidth="1"/>
    <col min="8715" max="8960" width="11.5546875" style="6"/>
    <col min="8961" max="8961" width="0.33203125" style="6" customWidth="1"/>
    <col min="8962" max="8962" width="11.44140625" style="6" customWidth="1"/>
    <col min="8963" max="8968" width="11.5546875" style="6"/>
    <col min="8969" max="8970" width="11.44140625" style="6" customWidth="1"/>
    <col min="8971" max="9216" width="11.5546875" style="6"/>
    <col min="9217" max="9217" width="0.33203125" style="6" customWidth="1"/>
    <col min="9218" max="9218" width="11.44140625" style="6" customWidth="1"/>
    <col min="9219" max="9224" width="11.5546875" style="6"/>
    <col min="9225" max="9226" width="11.44140625" style="6" customWidth="1"/>
    <col min="9227" max="9472" width="11.5546875" style="6"/>
    <col min="9473" max="9473" width="0.33203125" style="6" customWidth="1"/>
    <col min="9474" max="9474" width="11.44140625" style="6" customWidth="1"/>
    <col min="9475" max="9480" width="11.5546875" style="6"/>
    <col min="9481" max="9482" width="11.44140625" style="6" customWidth="1"/>
    <col min="9483" max="9728" width="11.5546875" style="6"/>
    <col min="9729" max="9729" width="0.33203125" style="6" customWidth="1"/>
    <col min="9730" max="9730" width="11.44140625" style="6" customWidth="1"/>
    <col min="9731" max="9736" width="11.5546875" style="6"/>
    <col min="9737" max="9738" width="11.44140625" style="6" customWidth="1"/>
    <col min="9739" max="9984" width="11.5546875" style="6"/>
    <col min="9985" max="9985" width="0.33203125" style="6" customWidth="1"/>
    <col min="9986" max="9986" width="11.44140625" style="6" customWidth="1"/>
    <col min="9987" max="9992" width="11.5546875" style="6"/>
    <col min="9993" max="9994" width="11.44140625" style="6" customWidth="1"/>
    <col min="9995" max="10240" width="11.5546875" style="6"/>
    <col min="10241" max="10241" width="0.33203125" style="6" customWidth="1"/>
    <col min="10242" max="10242" width="11.44140625" style="6" customWidth="1"/>
    <col min="10243" max="10248" width="11.5546875" style="6"/>
    <col min="10249" max="10250" width="11.44140625" style="6" customWidth="1"/>
    <col min="10251" max="10496" width="11.5546875" style="6"/>
    <col min="10497" max="10497" width="0.33203125" style="6" customWidth="1"/>
    <col min="10498" max="10498" width="11.44140625" style="6" customWidth="1"/>
    <col min="10499" max="10504" width="11.5546875" style="6"/>
    <col min="10505" max="10506" width="11.44140625" style="6" customWidth="1"/>
    <col min="10507" max="10752" width="11.5546875" style="6"/>
    <col min="10753" max="10753" width="0.33203125" style="6" customWidth="1"/>
    <col min="10754" max="10754" width="11.44140625" style="6" customWidth="1"/>
    <col min="10755" max="10760" width="11.5546875" style="6"/>
    <col min="10761" max="10762" width="11.44140625" style="6" customWidth="1"/>
    <col min="10763" max="11008" width="11.5546875" style="6"/>
    <col min="11009" max="11009" width="0.33203125" style="6" customWidth="1"/>
    <col min="11010" max="11010" width="11.44140625" style="6" customWidth="1"/>
    <col min="11011" max="11016" width="11.5546875" style="6"/>
    <col min="11017" max="11018" width="11.44140625" style="6" customWidth="1"/>
    <col min="11019" max="11264" width="11.5546875" style="6"/>
    <col min="11265" max="11265" width="0.33203125" style="6" customWidth="1"/>
    <col min="11266" max="11266" width="11.44140625" style="6" customWidth="1"/>
    <col min="11267" max="11272" width="11.5546875" style="6"/>
    <col min="11273" max="11274" width="11.44140625" style="6" customWidth="1"/>
    <col min="11275" max="11520" width="11.5546875" style="6"/>
    <col min="11521" max="11521" width="0.33203125" style="6" customWidth="1"/>
    <col min="11522" max="11522" width="11.44140625" style="6" customWidth="1"/>
    <col min="11523" max="11528" width="11.5546875" style="6"/>
    <col min="11529" max="11530" width="11.44140625" style="6" customWidth="1"/>
    <col min="11531" max="11776" width="11.5546875" style="6"/>
    <col min="11777" max="11777" width="0.33203125" style="6" customWidth="1"/>
    <col min="11778" max="11778" width="11.44140625" style="6" customWidth="1"/>
    <col min="11779" max="11784" width="11.5546875" style="6"/>
    <col min="11785" max="11786" width="11.44140625" style="6" customWidth="1"/>
    <col min="11787" max="12032" width="11.5546875" style="6"/>
    <col min="12033" max="12033" width="0.33203125" style="6" customWidth="1"/>
    <col min="12034" max="12034" width="11.44140625" style="6" customWidth="1"/>
    <col min="12035" max="12040" width="11.5546875" style="6"/>
    <col min="12041" max="12042" width="11.44140625" style="6" customWidth="1"/>
    <col min="12043" max="12288" width="11.5546875" style="6"/>
    <col min="12289" max="12289" width="0.33203125" style="6" customWidth="1"/>
    <col min="12290" max="12290" width="11.44140625" style="6" customWidth="1"/>
    <col min="12291" max="12296" width="11.5546875" style="6"/>
    <col min="12297" max="12298" width="11.44140625" style="6" customWidth="1"/>
    <col min="12299" max="12544" width="11.5546875" style="6"/>
    <col min="12545" max="12545" width="0.33203125" style="6" customWidth="1"/>
    <col min="12546" max="12546" width="11.44140625" style="6" customWidth="1"/>
    <col min="12547" max="12552" width="11.5546875" style="6"/>
    <col min="12553" max="12554" width="11.44140625" style="6" customWidth="1"/>
    <col min="12555" max="12800" width="11.5546875" style="6"/>
    <col min="12801" max="12801" width="0.33203125" style="6" customWidth="1"/>
    <col min="12802" max="12802" width="11.44140625" style="6" customWidth="1"/>
    <col min="12803" max="12808" width="11.5546875" style="6"/>
    <col min="12809" max="12810" width="11.44140625" style="6" customWidth="1"/>
    <col min="12811" max="13056" width="11.5546875" style="6"/>
    <col min="13057" max="13057" width="0.33203125" style="6" customWidth="1"/>
    <col min="13058" max="13058" width="11.44140625" style="6" customWidth="1"/>
    <col min="13059" max="13064" width="11.5546875" style="6"/>
    <col min="13065" max="13066" width="11.44140625" style="6" customWidth="1"/>
    <col min="13067" max="13312" width="11.5546875" style="6"/>
    <col min="13313" max="13313" width="0.33203125" style="6" customWidth="1"/>
    <col min="13314" max="13314" width="11.44140625" style="6" customWidth="1"/>
    <col min="13315" max="13320" width="11.5546875" style="6"/>
    <col min="13321" max="13322" width="11.44140625" style="6" customWidth="1"/>
    <col min="13323" max="13568" width="11.5546875" style="6"/>
    <col min="13569" max="13569" width="0.33203125" style="6" customWidth="1"/>
    <col min="13570" max="13570" width="11.44140625" style="6" customWidth="1"/>
    <col min="13571" max="13576" width="11.5546875" style="6"/>
    <col min="13577" max="13578" width="11.44140625" style="6" customWidth="1"/>
    <col min="13579" max="13824" width="11.5546875" style="6"/>
    <col min="13825" max="13825" width="0.33203125" style="6" customWidth="1"/>
    <col min="13826" max="13826" width="11.44140625" style="6" customWidth="1"/>
    <col min="13827" max="13832" width="11.5546875" style="6"/>
    <col min="13833" max="13834" width="11.44140625" style="6" customWidth="1"/>
    <col min="13835" max="14080" width="11.5546875" style="6"/>
    <col min="14081" max="14081" width="0.33203125" style="6" customWidth="1"/>
    <col min="14082" max="14082" width="11.44140625" style="6" customWidth="1"/>
    <col min="14083" max="14088" width="11.5546875" style="6"/>
    <col min="14089" max="14090" width="11.44140625" style="6" customWidth="1"/>
    <col min="14091" max="14336" width="11.5546875" style="6"/>
    <col min="14337" max="14337" width="0.33203125" style="6" customWidth="1"/>
    <col min="14338" max="14338" width="11.44140625" style="6" customWidth="1"/>
    <col min="14339" max="14344" width="11.5546875" style="6"/>
    <col min="14345" max="14346" width="11.44140625" style="6" customWidth="1"/>
    <col min="14347" max="14592" width="11.5546875" style="6"/>
    <col min="14593" max="14593" width="0.33203125" style="6" customWidth="1"/>
    <col min="14594" max="14594" width="11.44140625" style="6" customWidth="1"/>
    <col min="14595" max="14600" width="11.5546875" style="6"/>
    <col min="14601" max="14602" width="11.44140625" style="6" customWidth="1"/>
    <col min="14603" max="14848" width="11.5546875" style="6"/>
    <col min="14849" max="14849" width="0.33203125" style="6" customWidth="1"/>
    <col min="14850" max="14850" width="11.44140625" style="6" customWidth="1"/>
    <col min="14851" max="14856" width="11.5546875" style="6"/>
    <col min="14857" max="14858" width="11.44140625" style="6" customWidth="1"/>
    <col min="14859" max="15104" width="11.5546875" style="6"/>
    <col min="15105" max="15105" width="0.33203125" style="6" customWidth="1"/>
    <col min="15106" max="15106" width="11.44140625" style="6" customWidth="1"/>
    <col min="15107" max="15112" width="11.5546875" style="6"/>
    <col min="15113" max="15114" width="11.44140625" style="6" customWidth="1"/>
    <col min="15115" max="15360" width="11.5546875" style="6"/>
    <col min="15361" max="15361" width="0.33203125" style="6" customWidth="1"/>
    <col min="15362" max="15362" width="11.44140625" style="6" customWidth="1"/>
    <col min="15363" max="15368" width="11.5546875" style="6"/>
    <col min="15369" max="15370" width="11.44140625" style="6" customWidth="1"/>
    <col min="15371" max="15616" width="11.5546875" style="6"/>
    <col min="15617" max="15617" width="0.33203125" style="6" customWidth="1"/>
    <col min="15618" max="15618" width="11.44140625" style="6" customWidth="1"/>
    <col min="15619" max="15624" width="11.5546875" style="6"/>
    <col min="15625" max="15626" width="11.44140625" style="6" customWidth="1"/>
    <col min="15627" max="15872" width="11.5546875" style="6"/>
    <col min="15873" max="15873" width="0.33203125" style="6" customWidth="1"/>
    <col min="15874" max="15874" width="11.44140625" style="6" customWidth="1"/>
    <col min="15875" max="15880" width="11.5546875" style="6"/>
    <col min="15881" max="15882" width="11.44140625" style="6" customWidth="1"/>
    <col min="15883" max="16128" width="11.5546875" style="6"/>
    <col min="16129" max="16129" width="0.33203125" style="6" customWidth="1"/>
    <col min="16130" max="16130" width="11.44140625" style="6" customWidth="1"/>
    <col min="16131" max="16136" width="11.5546875" style="6"/>
    <col min="16137" max="16138" width="11.44140625" style="6" customWidth="1"/>
    <col min="16139" max="16384" width="11.5546875" style="6"/>
  </cols>
  <sheetData>
    <row r="1" spans="1:10" ht="10.5" customHeight="1" x14ac:dyDescent="0.3">
      <c r="A1" s="182"/>
      <c r="B1" s="182"/>
      <c r="C1" s="182"/>
      <c r="D1" s="182"/>
      <c r="E1" s="182"/>
      <c r="F1" s="182"/>
      <c r="G1" s="182"/>
      <c r="H1" s="182"/>
      <c r="I1" s="35"/>
      <c r="J1" s="1"/>
    </row>
    <row r="2" spans="1:10" ht="21.75" customHeight="1" x14ac:dyDescent="0.25">
      <c r="A2" s="183" t="s">
        <v>335</v>
      </c>
      <c r="B2" s="183"/>
      <c r="C2" s="183"/>
      <c r="D2" s="183"/>
      <c r="E2" s="183"/>
      <c r="F2" s="183"/>
      <c r="G2" s="183"/>
      <c r="H2" s="183"/>
      <c r="I2" s="183"/>
      <c r="J2" s="1"/>
    </row>
    <row r="3" spans="1:10" ht="21.75" customHeight="1" x14ac:dyDescent="0.25">
      <c r="A3" s="183"/>
      <c r="B3" s="183"/>
      <c r="C3" s="183"/>
      <c r="D3" s="183"/>
      <c r="E3" s="183"/>
      <c r="F3" s="183"/>
      <c r="G3" s="183"/>
      <c r="H3" s="183"/>
      <c r="I3" s="183"/>
      <c r="J3" s="2"/>
    </row>
    <row r="4" spans="1:10" ht="10.5" customHeight="1" x14ac:dyDescent="0.3">
      <c r="A4" s="36"/>
      <c r="B4" s="37"/>
      <c r="C4" s="37"/>
      <c r="D4" s="37"/>
      <c r="E4" s="37"/>
      <c r="F4" s="37"/>
      <c r="G4" s="37"/>
      <c r="H4" s="37"/>
      <c r="I4" s="38"/>
    </row>
    <row r="5" spans="1:10" ht="10.5" customHeight="1" x14ac:dyDescent="0.3">
      <c r="A5" s="39"/>
      <c r="B5" s="40"/>
      <c r="C5" s="40"/>
      <c r="D5" s="40"/>
      <c r="E5" s="40"/>
      <c r="F5" s="40"/>
      <c r="G5" s="40"/>
      <c r="H5" s="40"/>
      <c r="I5" s="41"/>
    </row>
    <row r="6" spans="1:10" ht="10.5" customHeight="1" x14ac:dyDescent="0.3">
      <c r="A6" s="39"/>
      <c r="B6" s="40"/>
      <c r="C6" s="40"/>
      <c r="D6" s="40"/>
      <c r="E6" s="40"/>
      <c r="F6" s="40"/>
      <c r="G6" s="40"/>
      <c r="H6" s="40"/>
      <c r="I6" s="42"/>
      <c r="J6" s="3"/>
    </row>
    <row r="7" spans="1:10" ht="10.5" customHeight="1" x14ac:dyDescent="0.3">
      <c r="A7" s="184"/>
      <c r="B7" s="184"/>
      <c r="C7" s="184"/>
      <c r="D7" s="184"/>
      <c r="E7" s="184"/>
      <c r="F7" s="184"/>
      <c r="G7" s="184"/>
      <c r="H7" s="184"/>
      <c r="I7" s="42"/>
      <c r="J7" s="3"/>
    </row>
    <row r="8" spans="1:10" ht="51" customHeight="1" x14ac:dyDescent="0.25">
      <c r="A8" s="43" t="s">
        <v>23</v>
      </c>
      <c r="B8" s="185" t="s">
        <v>336</v>
      </c>
      <c r="C8" s="185"/>
      <c r="D8" s="185"/>
      <c r="E8" s="185"/>
      <c r="F8" s="185"/>
      <c r="G8" s="185"/>
      <c r="H8" s="185"/>
      <c r="I8" s="185"/>
    </row>
    <row r="9" spans="1:10" ht="15" customHeight="1" x14ac:dyDescent="0.3">
      <c r="A9" s="44"/>
      <c r="B9" s="40"/>
      <c r="C9" s="40"/>
      <c r="D9" s="40"/>
      <c r="E9" s="40"/>
      <c r="F9" s="40"/>
      <c r="G9" s="40"/>
      <c r="H9" s="40"/>
      <c r="I9" s="45"/>
    </row>
    <row r="10" spans="1:10" ht="15" customHeight="1" x14ac:dyDescent="0.3">
      <c r="A10" s="44"/>
      <c r="B10" s="40"/>
      <c r="C10" s="40"/>
      <c r="D10" s="40"/>
      <c r="E10" s="46"/>
      <c r="F10" s="40"/>
      <c r="G10" s="40"/>
      <c r="H10" s="40"/>
      <c r="I10" s="45"/>
    </row>
    <row r="11" spans="1:10" ht="15" customHeight="1" x14ac:dyDescent="0.25">
      <c r="A11" s="47"/>
      <c r="B11" s="47"/>
      <c r="C11" s="47"/>
      <c r="D11" s="47"/>
      <c r="E11" s="47"/>
      <c r="F11" s="47"/>
      <c r="G11" s="47"/>
      <c r="H11" s="47"/>
      <c r="I11" s="41"/>
    </row>
    <row r="12" spans="1:10" ht="15" customHeight="1" thickBot="1" x14ac:dyDescent="0.35">
      <c r="A12" s="44"/>
      <c r="B12" s="40"/>
      <c r="C12" s="40"/>
      <c r="D12" s="40"/>
      <c r="E12" s="40"/>
      <c r="F12" s="40"/>
      <c r="G12" s="40"/>
      <c r="H12" s="40"/>
      <c r="I12" s="41"/>
    </row>
    <row r="13" spans="1:10" ht="10.5" customHeight="1" thickTop="1" x14ac:dyDescent="0.3">
      <c r="A13" s="44"/>
      <c r="B13" s="186" t="s">
        <v>24</v>
      </c>
      <c r="C13" s="187"/>
      <c r="D13" s="187"/>
      <c r="E13" s="187"/>
      <c r="F13" s="187"/>
      <c r="G13" s="187"/>
      <c r="H13" s="187"/>
      <c r="I13" s="188"/>
    </row>
    <row r="14" spans="1:10" ht="15.6" x14ac:dyDescent="0.3">
      <c r="A14" s="44"/>
      <c r="B14" s="189"/>
      <c r="C14" s="190"/>
      <c r="D14" s="190"/>
      <c r="E14" s="190"/>
      <c r="F14" s="190"/>
      <c r="G14" s="190"/>
      <c r="H14" s="190"/>
      <c r="I14" s="191"/>
    </row>
    <row r="15" spans="1:10" ht="15.6" x14ac:dyDescent="0.3">
      <c r="A15" s="44"/>
      <c r="B15" s="189"/>
      <c r="C15" s="190"/>
      <c r="D15" s="190"/>
      <c r="E15" s="190"/>
      <c r="F15" s="190"/>
      <c r="G15" s="190"/>
      <c r="H15" s="190"/>
      <c r="I15" s="191"/>
    </row>
    <row r="16" spans="1:10" ht="10.5" customHeight="1" thickBot="1" x14ac:dyDescent="0.35">
      <c r="A16" s="44"/>
      <c r="B16" s="192"/>
      <c r="C16" s="193"/>
      <c r="D16" s="193"/>
      <c r="E16" s="193"/>
      <c r="F16" s="193"/>
      <c r="G16" s="193"/>
      <c r="H16" s="193"/>
      <c r="I16" s="194"/>
    </row>
    <row r="17" spans="1:9" ht="15" customHeight="1" thickTop="1" x14ac:dyDescent="0.3">
      <c r="A17" s="44"/>
      <c r="B17" s="40"/>
      <c r="C17" s="40"/>
      <c r="D17" s="40"/>
      <c r="E17" s="40"/>
      <c r="F17" s="40"/>
      <c r="G17" s="40"/>
      <c r="H17" s="40"/>
      <c r="I17" s="41"/>
    </row>
    <row r="18" spans="1:9" ht="15" customHeight="1" x14ac:dyDescent="0.3">
      <c r="A18" s="44"/>
      <c r="B18" s="40"/>
      <c r="C18" s="40"/>
      <c r="D18" s="40"/>
      <c r="E18" s="40"/>
      <c r="F18" s="40"/>
      <c r="G18" s="40"/>
      <c r="H18" s="40"/>
      <c r="I18" s="41"/>
    </row>
    <row r="19" spans="1:9" ht="15" customHeight="1" x14ac:dyDescent="0.3">
      <c r="A19" s="44"/>
      <c r="B19" s="40"/>
      <c r="C19" s="40"/>
      <c r="D19" s="40"/>
      <c r="E19" s="40"/>
      <c r="F19" s="40"/>
      <c r="G19" s="40"/>
      <c r="H19" s="40"/>
      <c r="I19" s="41"/>
    </row>
    <row r="20" spans="1:9" ht="15" customHeight="1" x14ac:dyDescent="0.3">
      <c r="A20" s="44"/>
      <c r="B20" s="40"/>
      <c r="C20" s="40"/>
      <c r="D20" s="40"/>
      <c r="E20" s="40"/>
      <c r="F20" s="40"/>
      <c r="G20" s="40"/>
      <c r="H20" s="40"/>
      <c r="I20" s="41"/>
    </row>
    <row r="21" spans="1:9" ht="15" customHeight="1" x14ac:dyDescent="0.3">
      <c r="A21" s="44"/>
      <c r="B21" s="40"/>
      <c r="C21" s="40"/>
      <c r="D21" s="40"/>
      <c r="E21" s="40"/>
      <c r="F21" s="40"/>
      <c r="G21" s="40"/>
      <c r="H21" s="40"/>
      <c r="I21" s="41"/>
    </row>
    <row r="22" spans="1:9" ht="15.6" x14ac:dyDescent="0.3">
      <c r="A22" s="181" t="s">
        <v>30</v>
      </c>
      <c r="B22" s="181"/>
      <c r="C22" s="181"/>
      <c r="D22" s="181"/>
      <c r="E22" s="181"/>
      <c r="F22" s="181"/>
      <c r="G22" s="181"/>
      <c r="H22" s="181"/>
      <c r="I22" s="181"/>
    </row>
    <row r="23" spans="1:9" ht="15" customHeight="1" x14ac:dyDescent="0.3">
      <c r="A23" s="44"/>
      <c r="B23" s="40"/>
      <c r="C23" s="40"/>
      <c r="D23" s="40"/>
      <c r="E23" s="40"/>
      <c r="F23" s="40"/>
      <c r="G23" s="40"/>
      <c r="H23" s="40"/>
      <c r="I23" s="41"/>
    </row>
    <row r="24" spans="1:9" ht="15" customHeight="1" x14ac:dyDescent="0.25">
      <c r="A24" s="48"/>
      <c r="B24" s="40"/>
      <c r="C24" s="40"/>
      <c r="D24" s="40"/>
      <c r="E24" s="40"/>
      <c r="F24" s="40"/>
      <c r="G24" s="40"/>
      <c r="H24" s="40"/>
      <c r="I24" s="49"/>
    </row>
    <row r="25" spans="1:9" ht="15" customHeight="1" x14ac:dyDescent="0.25">
      <c r="A25" s="47"/>
      <c r="B25" s="50"/>
      <c r="C25" s="40"/>
      <c r="D25" s="40"/>
      <c r="E25" s="40"/>
      <c r="F25" s="40"/>
      <c r="G25" s="40"/>
      <c r="H25" s="40"/>
      <c r="I25" s="41"/>
    </row>
    <row r="26" spans="1:9" ht="15" customHeight="1" x14ac:dyDescent="0.25">
      <c r="A26" s="47"/>
      <c r="B26" s="40"/>
      <c r="C26" s="40"/>
      <c r="D26" s="40"/>
      <c r="E26" s="40"/>
      <c r="F26" s="40"/>
      <c r="G26" s="40"/>
      <c r="H26" s="40"/>
      <c r="I26" s="41"/>
    </row>
    <row r="27" spans="1:9" ht="15" customHeight="1" x14ac:dyDescent="0.25">
      <c r="A27" s="47"/>
      <c r="B27" s="40"/>
      <c r="C27" s="40"/>
      <c r="D27" s="40"/>
      <c r="E27" s="40"/>
      <c r="F27" s="40"/>
      <c r="G27" s="40"/>
      <c r="H27" s="40"/>
      <c r="I27" s="41"/>
    </row>
    <row r="28" spans="1:9" ht="13.2" x14ac:dyDescent="0.25">
      <c r="A28" s="175" t="s">
        <v>337</v>
      </c>
      <c r="B28" s="176"/>
      <c r="C28" s="175"/>
      <c r="D28" s="175"/>
      <c r="E28" s="175"/>
      <c r="F28" s="175"/>
      <c r="G28" s="175"/>
      <c r="H28" s="175"/>
      <c r="I28" s="175"/>
    </row>
    <row r="29" spans="1:9" ht="15" customHeight="1" x14ac:dyDescent="0.25">
      <c r="A29" s="47"/>
      <c r="B29" s="51"/>
      <c r="C29" s="40"/>
      <c r="D29" s="40"/>
      <c r="E29" s="40"/>
      <c r="F29" s="40"/>
      <c r="G29" s="40"/>
      <c r="H29" s="40"/>
      <c r="I29" s="41"/>
    </row>
    <row r="30" spans="1:9" ht="15" customHeight="1" x14ac:dyDescent="0.25">
      <c r="A30" s="47"/>
      <c r="B30" s="40"/>
      <c r="C30" s="40"/>
      <c r="D30" s="40"/>
      <c r="E30" s="40"/>
      <c r="F30" s="40"/>
      <c r="G30" s="40"/>
      <c r="H30" s="40"/>
      <c r="I30" s="41"/>
    </row>
    <row r="31" spans="1:9" ht="13.2" x14ac:dyDescent="0.25">
      <c r="A31" s="177" t="s">
        <v>339</v>
      </c>
      <c r="B31" s="177"/>
      <c r="C31" s="177"/>
      <c r="D31" s="177"/>
      <c r="E31" s="177"/>
      <c r="F31" s="177"/>
      <c r="G31" s="177"/>
      <c r="H31" s="177"/>
      <c r="I31" s="177"/>
    </row>
    <row r="32" spans="1:9" ht="13.2" x14ac:dyDescent="0.25">
      <c r="A32" s="177" t="s">
        <v>338</v>
      </c>
      <c r="B32" s="177"/>
      <c r="C32" s="177"/>
      <c r="D32" s="177"/>
      <c r="E32" s="177"/>
      <c r="F32" s="177"/>
      <c r="G32" s="177"/>
      <c r="H32" s="177"/>
      <c r="I32" s="177"/>
    </row>
    <row r="33" spans="1:9" ht="15" customHeight="1" x14ac:dyDescent="0.25">
      <c r="A33" s="47"/>
      <c r="B33" s="47"/>
      <c r="C33" s="47"/>
      <c r="D33" s="47"/>
      <c r="E33" s="177"/>
      <c r="F33" s="177"/>
      <c r="G33" s="47"/>
      <c r="H33" s="47"/>
      <c r="I33" s="41"/>
    </row>
    <row r="34" spans="1:9" ht="15" customHeight="1" x14ac:dyDescent="0.25">
      <c r="A34" s="47"/>
      <c r="B34" s="47"/>
      <c r="C34" s="47"/>
      <c r="D34" s="47"/>
      <c r="E34" s="47"/>
      <c r="F34" s="47"/>
      <c r="G34" s="47"/>
      <c r="H34" s="47"/>
      <c r="I34" s="52"/>
    </row>
    <row r="35" spans="1:9" ht="15" customHeight="1" x14ac:dyDescent="0.25">
      <c r="A35" s="47"/>
      <c r="B35" s="40"/>
      <c r="C35" s="40"/>
      <c r="D35" s="40"/>
      <c r="E35" s="40"/>
      <c r="F35" s="40"/>
      <c r="G35" s="40"/>
      <c r="H35" s="40"/>
      <c r="I35" s="41"/>
    </row>
    <row r="36" spans="1:9" ht="15.9" customHeight="1" x14ac:dyDescent="0.25">
      <c r="A36" s="178"/>
      <c r="B36" s="178"/>
      <c r="C36" s="178"/>
      <c r="D36" s="178"/>
      <c r="E36" s="178"/>
      <c r="F36" s="178"/>
      <c r="G36" s="178"/>
      <c r="H36" s="178"/>
      <c r="I36" s="178"/>
    </row>
    <row r="37" spans="1:9" ht="15.9" customHeight="1" x14ac:dyDescent="0.25">
      <c r="A37" s="178"/>
      <c r="B37" s="178"/>
      <c r="C37" s="178"/>
      <c r="D37" s="178"/>
      <c r="E37" s="178"/>
      <c r="F37" s="178"/>
      <c r="G37" s="178"/>
      <c r="H37" s="178"/>
      <c r="I37" s="178"/>
    </row>
    <row r="38" spans="1:9" ht="15.9" customHeight="1" x14ac:dyDescent="0.25">
      <c r="A38" s="178"/>
      <c r="B38" s="178"/>
      <c r="C38" s="178"/>
      <c r="D38" s="178"/>
      <c r="E38" s="178"/>
      <c r="F38" s="178"/>
      <c r="G38" s="178"/>
      <c r="H38" s="178"/>
      <c r="I38" s="178"/>
    </row>
    <row r="39" spans="1:9" ht="20.100000000000001" customHeight="1" x14ac:dyDescent="0.25">
      <c r="A39" s="53"/>
      <c r="B39" s="53"/>
      <c r="C39" s="53"/>
      <c r="D39" s="53"/>
      <c r="E39" s="53"/>
      <c r="F39" s="53"/>
      <c r="G39" s="53"/>
      <c r="H39" s="53"/>
      <c r="I39" s="52"/>
    </row>
    <row r="40" spans="1:9" ht="20.100000000000001" customHeight="1" x14ac:dyDescent="0.25">
      <c r="A40" s="54"/>
      <c r="B40" s="40"/>
      <c r="C40" s="40"/>
      <c r="D40" s="40"/>
      <c r="E40" s="40"/>
      <c r="F40" s="40"/>
      <c r="G40" s="40"/>
      <c r="H40" s="40"/>
      <c r="I40" s="41"/>
    </row>
    <row r="41" spans="1:9" ht="15.9" customHeight="1" x14ac:dyDescent="0.25">
      <c r="A41" s="179" t="s">
        <v>8</v>
      </c>
      <c r="B41" s="179"/>
      <c r="C41" s="179"/>
      <c r="D41" s="179"/>
      <c r="E41" s="179"/>
      <c r="F41" s="179"/>
      <c r="G41" s="179"/>
      <c r="H41" s="179"/>
      <c r="I41" s="179"/>
    </row>
    <row r="42" spans="1:9" ht="15.9" customHeight="1" x14ac:dyDescent="0.25">
      <c r="A42" s="180" t="s">
        <v>25</v>
      </c>
      <c r="B42" s="180"/>
      <c r="C42" s="180"/>
      <c r="D42" s="180"/>
      <c r="E42" s="180"/>
      <c r="F42" s="180"/>
      <c r="G42" s="180"/>
      <c r="H42" s="180"/>
      <c r="I42" s="180"/>
    </row>
    <row r="43" spans="1:9" ht="15.9" customHeight="1" x14ac:dyDescent="0.25">
      <c r="A43" s="180" t="s">
        <v>31</v>
      </c>
      <c r="B43" s="180"/>
      <c r="C43" s="180"/>
      <c r="D43" s="180"/>
      <c r="E43" s="180"/>
      <c r="F43" s="180"/>
      <c r="G43" s="180"/>
      <c r="H43" s="180"/>
      <c r="I43" s="180"/>
    </row>
    <row r="44" spans="1:9" ht="15.9" customHeight="1" x14ac:dyDescent="0.25">
      <c r="A44" s="180" t="s">
        <v>26</v>
      </c>
      <c r="B44" s="180"/>
      <c r="C44" s="180"/>
      <c r="D44" s="180"/>
      <c r="E44" s="180"/>
      <c r="F44" s="180"/>
      <c r="G44" s="180"/>
      <c r="H44" s="180"/>
      <c r="I44" s="180"/>
    </row>
    <row r="45" spans="1:9" ht="15.9" customHeight="1" x14ac:dyDescent="0.25">
      <c r="A45" s="173" t="s">
        <v>27</v>
      </c>
      <c r="B45" s="174"/>
      <c r="C45" s="174"/>
      <c r="D45" s="174"/>
      <c r="E45" s="174"/>
      <c r="F45" s="174"/>
      <c r="G45" s="174"/>
      <c r="H45" s="174"/>
      <c r="I45" s="174"/>
    </row>
    <row r="46" spans="1:9" ht="10.5" customHeight="1" x14ac:dyDescent="0.25">
      <c r="A46" s="41"/>
      <c r="B46" s="55"/>
      <c r="C46" s="56"/>
      <c r="D46" s="56"/>
      <c r="E46" s="56"/>
      <c r="F46" s="56"/>
      <c r="G46" s="56"/>
      <c r="H46" s="56"/>
      <c r="I46" s="56"/>
    </row>
    <row r="47" spans="1:9" ht="10.5" customHeight="1" x14ac:dyDescent="0.25">
      <c r="A47" s="41"/>
      <c r="B47" s="41"/>
      <c r="C47" s="41"/>
      <c r="D47" s="41"/>
      <c r="E47" s="41"/>
      <c r="F47" s="41"/>
      <c r="G47" s="41"/>
      <c r="H47" s="41"/>
      <c r="I47" s="41"/>
    </row>
    <row r="48" spans="1:9" ht="10.5" customHeight="1" x14ac:dyDescent="0.25">
      <c r="B48" s="7"/>
      <c r="C48" s="7"/>
      <c r="D48" s="7"/>
      <c r="E48" s="7"/>
      <c r="F48" s="7"/>
      <c r="G48" s="7"/>
      <c r="H48" s="7"/>
      <c r="I48" s="7"/>
    </row>
    <row r="49" spans="2:9" ht="10.5" customHeight="1" x14ac:dyDescent="0.25"/>
    <row r="50" spans="2:9" ht="10.5" customHeight="1" x14ac:dyDescent="0.25">
      <c r="B50" s="7"/>
      <c r="C50" s="7"/>
      <c r="D50" s="7"/>
      <c r="E50" s="7"/>
      <c r="F50" s="7"/>
      <c r="G50" s="7"/>
      <c r="H50" s="7"/>
      <c r="I50" s="7"/>
    </row>
    <row r="51" spans="2:9" ht="10.5" customHeight="1" x14ac:dyDescent="0.25"/>
    <row r="52" spans="2:9" ht="10.5" customHeight="1" x14ac:dyDescent="0.25">
      <c r="B52" s="7"/>
      <c r="C52" s="7"/>
      <c r="D52" s="7"/>
      <c r="E52" s="7"/>
      <c r="F52" s="7"/>
      <c r="G52" s="7"/>
      <c r="H52" s="7"/>
      <c r="I52" s="7"/>
    </row>
    <row r="53" spans="2:9" ht="10.5" customHeight="1" x14ac:dyDescent="0.25"/>
    <row r="54" spans="2:9" ht="10.5" customHeight="1" x14ac:dyDescent="0.25">
      <c r="B54" s="7"/>
      <c r="C54" s="7"/>
      <c r="D54" s="7"/>
      <c r="E54" s="7"/>
      <c r="F54" s="7"/>
      <c r="G54" s="7"/>
      <c r="H54" s="7"/>
      <c r="I54" s="7"/>
    </row>
    <row r="55" spans="2:9" ht="10.5" customHeight="1" x14ac:dyDescent="0.25"/>
    <row r="56" spans="2:9" ht="10.5" customHeight="1" x14ac:dyDescent="0.25">
      <c r="B56" s="4"/>
      <c r="C56" s="5"/>
      <c r="D56" s="5"/>
      <c r="E56" s="5"/>
      <c r="F56" s="5"/>
      <c r="G56" s="5"/>
      <c r="H56" s="5"/>
      <c r="I56" s="5"/>
    </row>
    <row r="57" spans="2:9" ht="10.5" customHeight="1" x14ac:dyDescent="0.25"/>
    <row r="58" spans="2:9" ht="10.5" customHeight="1" x14ac:dyDescent="0.25">
      <c r="B58" s="7"/>
      <c r="C58" s="7"/>
      <c r="D58" s="7"/>
      <c r="E58" s="7"/>
      <c r="F58" s="7"/>
      <c r="G58" s="7"/>
      <c r="H58" s="7"/>
      <c r="I58" s="7"/>
    </row>
    <row r="59" spans="2:9" ht="10.5" customHeight="1" x14ac:dyDescent="0.25"/>
    <row r="60" spans="2:9" ht="10.5" customHeight="1" x14ac:dyDescent="0.25">
      <c r="B60" s="7"/>
      <c r="C60" s="7"/>
      <c r="D60" s="7"/>
      <c r="E60" s="7"/>
      <c r="F60" s="7"/>
      <c r="G60" s="7"/>
      <c r="H60" s="7"/>
      <c r="I60" s="7"/>
    </row>
    <row r="61" spans="2:9" ht="10.5" customHeight="1" x14ac:dyDescent="0.25"/>
    <row r="62" spans="2:9" ht="10.5" customHeight="1" x14ac:dyDescent="0.25">
      <c r="B62" s="7"/>
      <c r="C62" s="7"/>
      <c r="D62" s="7"/>
      <c r="E62" s="7"/>
      <c r="F62" s="7"/>
      <c r="G62" s="7"/>
      <c r="H62" s="7"/>
      <c r="I62" s="7"/>
    </row>
    <row r="63" spans="2:9" ht="10.5" customHeight="1" x14ac:dyDescent="0.25"/>
    <row r="64" spans="2:9" ht="10.5" customHeight="1" x14ac:dyDescent="0.25">
      <c r="B64" s="7"/>
      <c r="C64" s="7"/>
      <c r="D64" s="7"/>
      <c r="E64" s="7"/>
      <c r="F64" s="7"/>
      <c r="G64" s="7"/>
      <c r="H64" s="7"/>
      <c r="I64" s="7"/>
    </row>
    <row r="65" spans="2:9" ht="10.5" customHeight="1" x14ac:dyDescent="0.25"/>
    <row r="66" spans="2:9" ht="10.5" customHeight="1" x14ac:dyDescent="0.25">
      <c r="B66" s="7"/>
      <c r="C66" s="7"/>
      <c r="D66" s="7"/>
      <c r="E66" s="7"/>
      <c r="F66" s="7"/>
      <c r="G66" s="7"/>
      <c r="H66" s="7"/>
      <c r="I66" s="7"/>
    </row>
    <row r="67" spans="2:9" ht="10.5" customHeight="1" x14ac:dyDescent="0.25"/>
    <row r="68" spans="2:9" ht="10.5" customHeight="1" x14ac:dyDescent="0.25"/>
    <row r="69" spans="2:9" ht="10.5" customHeight="1" x14ac:dyDescent="0.25"/>
    <row r="70" spans="2:9" ht="10.5" customHeight="1" x14ac:dyDescent="0.25"/>
    <row r="71" spans="2:9" ht="10.5" customHeight="1" x14ac:dyDescent="0.25"/>
    <row r="72" spans="2:9" ht="10.5" customHeight="1" x14ac:dyDescent="0.25"/>
    <row r="73" spans="2:9" ht="10.5" customHeight="1" x14ac:dyDescent="0.25"/>
    <row r="74" spans="2:9" ht="10.5" customHeight="1" x14ac:dyDescent="0.25"/>
    <row r="75" spans="2:9" ht="10.5" customHeight="1" x14ac:dyDescent="0.25"/>
    <row r="76" spans="2:9" ht="10.5" customHeight="1" x14ac:dyDescent="0.25"/>
    <row r="77" spans="2:9" ht="10.5" customHeight="1" x14ac:dyDescent="0.25"/>
    <row r="78" spans="2:9" ht="10.5" customHeight="1" x14ac:dyDescent="0.25"/>
    <row r="79" spans="2:9" ht="10.5" customHeight="1" x14ac:dyDescent="0.25"/>
    <row r="80" spans="2:9" ht="10.5" customHeight="1" x14ac:dyDescent="0.25"/>
    <row r="81" ht="10.5" customHeight="1" x14ac:dyDescent="0.25"/>
    <row r="82" ht="10.5" customHeight="1" x14ac:dyDescent="0.25"/>
    <row r="83" ht="10.5" customHeight="1" x14ac:dyDescent="0.25"/>
    <row r="84" ht="10.5" customHeight="1" x14ac:dyDescent="0.25"/>
    <row r="85" ht="10.5" customHeight="1" x14ac:dyDescent="0.25"/>
    <row r="86" ht="10.5" customHeight="1" x14ac:dyDescent="0.25"/>
    <row r="87" ht="10.5" customHeight="1" x14ac:dyDescent="0.25"/>
    <row r="88" ht="10.5" customHeight="1" x14ac:dyDescent="0.25"/>
    <row r="89" ht="10.5" customHeight="1" x14ac:dyDescent="0.25"/>
    <row r="90" ht="10.5" customHeight="1" x14ac:dyDescent="0.25"/>
    <row r="91" ht="10.5" customHeight="1" x14ac:dyDescent="0.25"/>
    <row r="92" ht="10.5" customHeight="1" x14ac:dyDescent="0.25"/>
    <row r="93" ht="10.5" customHeight="1" x14ac:dyDescent="0.25"/>
    <row r="94" ht="10.5" customHeight="1" x14ac:dyDescent="0.25"/>
    <row r="95" ht="10.5" customHeight="1" x14ac:dyDescent="0.25"/>
    <row r="96" ht="10.5" customHeight="1" x14ac:dyDescent="0.25"/>
    <row r="97" ht="10.5" customHeight="1" x14ac:dyDescent="0.25"/>
    <row r="98" ht="10.5" customHeight="1" x14ac:dyDescent="0.25"/>
    <row r="99" ht="10.5" customHeight="1" x14ac:dyDescent="0.25"/>
    <row r="100" ht="10.5" customHeight="1" x14ac:dyDescent="0.25"/>
    <row r="101" ht="10.5" customHeight="1" x14ac:dyDescent="0.25"/>
    <row r="102" ht="10.5" customHeight="1" x14ac:dyDescent="0.25"/>
    <row r="103" ht="10.5" customHeight="1" x14ac:dyDescent="0.25"/>
    <row r="104" ht="10.5" customHeight="1" x14ac:dyDescent="0.25"/>
    <row r="105" ht="10.5" customHeight="1" x14ac:dyDescent="0.25"/>
    <row r="106" ht="10.5" customHeight="1" x14ac:dyDescent="0.25"/>
    <row r="107" ht="10.5" customHeight="1" x14ac:dyDescent="0.25"/>
    <row r="108" ht="10.5" customHeight="1" x14ac:dyDescent="0.25"/>
    <row r="109" ht="10.5" customHeight="1" x14ac:dyDescent="0.25"/>
    <row r="110" ht="10.5" customHeight="1" x14ac:dyDescent="0.25"/>
    <row r="111" ht="10.5" customHeight="1" x14ac:dyDescent="0.25"/>
    <row r="112" ht="10.5" customHeight="1" x14ac:dyDescent="0.25"/>
    <row r="113" spans="1:4" ht="10.5" customHeight="1" x14ac:dyDescent="0.25"/>
    <row r="114" spans="1:4" ht="10.5" customHeight="1" x14ac:dyDescent="0.25"/>
    <row r="115" spans="1:4" ht="10.5" customHeight="1" x14ac:dyDescent="0.25"/>
    <row r="116" spans="1:4" ht="10.5" customHeight="1" x14ac:dyDescent="0.25"/>
    <row r="117" spans="1:4" ht="10.5" customHeight="1" x14ac:dyDescent="0.25"/>
    <row r="118" spans="1:4" ht="10.5" customHeight="1" x14ac:dyDescent="0.25"/>
    <row r="119" spans="1:4" ht="10.5" customHeight="1" x14ac:dyDescent="0.25">
      <c r="A119" s="6">
        <v>2.7</v>
      </c>
    </row>
    <row r="120" spans="1:4" ht="10.5" customHeight="1" x14ac:dyDescent="0.25"/>
    <row r="121" spans="1:4" ht="10.5" customHeight="1" x14ac:dyDescent="0.25">
      <c r="A121" s="57" t="s">
        <v>32</v>
      </c>
      <c r="B121" s="58" t="s">
        <v>33</v>
      </c>
      <c r="C121" s="59" t="s">
        <v>34</v>
      </c>
      <c r="D121" s="6">
        <v>16</v>
      </c>
    </row>
    <row r="122" spans="1:4" ht="10.5" customHeight="1" x14ac:dyDescent="0.25"/>
    <row r="123" spans="1:4" ht="10.5" customHeight="1" x14ac:dyDescent="0.25"/>
    <row r="124" spans="1:4" ht="10.5" customHeight="1" x14ac:dyDescent="0.25">
      <c r="A124" s="57" t="s">
        <v>35</v>
      </c>
      <c r="B124" s="58" t="s">
        <v>36</v>
      </c>
      <c r="C124" s="59"/>
    </row>
    <row r="125" spans="1:4" ht="10.5" customHeight="1" x14ac:dyDescent="0.25">
      <c r="A125" s="57"/>
      <c r="C125" s="59"/>
    </row>
    <row r="126" spans="1:4" ht="10.5" customHeight="1" x14ac:dyDescent="0.25">
      <c r="A126" s="57"/>
      <c r="B126" s="58"/>
      <c r="C126" s="59"/>
    </row>
    <row r="127" spans="1:4" ht="10.5" customHeight="1" x14ac:dyDescent="0.25">
      <c r="B127" s="60" t="s">
        <v>37</v>
      </c>
      <c r="C127" s="59" t="s">
        <v>3</v>
      </c>
      <c r="D127" s="6">
        <v>1</v>
      </c>
    </row>
    <row r="128" spans="1:4" ht="10.5" customHeight="1" x14ac:dyDescent="0.25">
      <c r="B128" s="60" t="s">
        <v>38</v>
      </c>
      <c r="C128" s="59" t="s">
        <v>3</v>
      </c>
      <c r="D128" s="6">
        <v>1</v>
      </c>
    </row>
    <row r="129" spans="1:4" ht="10.5" customHeight="1" x14ac:dyDescent="0.25">
      <c r="B129" s="60" t="s">
        <v>39</v>
      </c>
      <c r="C129" s="59" t="s">
        <v>3</v>
      </c>
      <c r="D129" s="6">
        <v>1</v>
      </c>
    </row>
    <row r="130" spans="1:4" ht="10.5" customHeight="1" x14ac:dyDescent="0.25">
      <c r="B130" s="60" t="s">
        <v>40</v>
      </c>
      <c r="C130" s="59" t="s">
        <v>3</v>
      </c>
      <c r="D130" s="6">
        <v>1</v>
      </c>
    </row>
    <row r="131" spans="1:4" ht="10.5" customHeight="1" x14ac:dyDescent="0.25">
      <c r="B131" s="60" t="s">
        <v>41</v>
      </c>
      <c r="C131" s="59" t="s">
        <v>3</v>
      </c>
      <c r="D131" s="6">
        <v>1</v>
      </c>
    </row>
    <row r="132" spans="1:4" ht="10.5" customHeight="1" x14ac:dyDescent="0.25">
      <c r="B132" s="60" t="s">
        <v>42</v>
      </c>
      <c r="C132" s="59" t="s">
        <v>3</v>
      </c>
      <c r="D132" s="6">
        <v>1</v>
      </c>
    </row>
    <row r="133" spans="1:4" ht="10.5" customHeight="1" x14ac:dyDescent="0.25">
      <c r="B133" s="60" t="s">
        <v>43</v>
      </c>
      <c r="C133" s="59" t="s">
        <v>3</v>
      </c>
      <c r="D133" s="6">
        <v>1</v>
      </c>
    </row>
    <row r="134" spans="1:4" ht="10.5" customHeight="1" x14ac:dyDescent="0.25">
      <c r="B134" s="60" t="s">
        <v>44</v>
      </c>
      <c r="C134" s="59" t="s">
        <v>3</v>
      </c>
      <c r="D134" s="6">
        <v>1</v>
      </c>
    </row>
    <row r="135" spans="1:4" ht="10.5" customHeight="1" x14ac:dyDescent="0.25"/>
    <row r="136" spans="1:4" ht="10.5" customHeight="1" x14ac:dyDescent="0.25">
      <c r="A136" s="57" t="s">
        <v>45</v>
      </c>
      <c r="B136" s="58" t="s">
        <v>46</v>
      </c>
      <c r="C136" s="59" t="s">
        <v>3</v>
      </c>
      <c r="D136" s="6">
        <v>1</v>
      </c>
    </row>
    <row r="137" spans="1:4" ht="10.5" customHeight="1" x14ac:dyDescent="0.25">
      <c r="A137" s="57"/>
      <c r="C137" s="59"/>
    </row>
    <row r="138" spans="1:4" ht="10.5" customHeight="1" x14ac:dyDescent="0.25"/>
    <row r="139" spans="1:4" ht="10.5" customHeight="1" x14ac:dyDescent="0.25"/>
    <row r="140" spans="1:4" ht="10.5" customHeight="1" x14ac:dyDescent="0.25"/>
    <row r="141" spans="1:4" ht="10.5" customHeight="1" x14ac:dyDescent="0.25">
      <c r="A141" s="6">
        <v>2.8</v>
      </c>
      <c r="B141" s="58" t="s">
        <v>47</v>
      </c>
    </row>
    <row r="142" spans="1:4" ht="10.5" customHeight="1" x14ac:dyDescent="0.25"/>
    <row r="143" spans="1:4" ht="10.5" customHeight="1" x14ac:dyDescent="0.25"/>
    <row r="144" spans="1:4" ht="10.5" customHeight="1" x14ac:dyDescent="0.25"/>
    <row r="145" spans="1:1" ht="10.5" customHeight="1" x14ac:dyDescent="0.25"/>
    <row r="146" spans="1:1" ht="10.5" customHeight="1" x14ac:dyDescent="0.25"/>
    <row r="147" spans="1:1" ht="10.5" customHeight="1" x14ac:dyDescent="0.25"/>
    <row r="148" spans="1:1" ht="10.5" customHeight="1" x14ac:dyDescent="0.25"/>
    <row r="149" spans="1:1" ht="10.5" customHeight="1" x14ac:dyDescent="0.25"/>
    <row r="150" spans="1:1" ht="10.5" customHeight="1" x14ac:dyDescent="0.25"/>
    <row r="151" spans="1:1" ht="10.5" customHeight="1" x14ac:dyDescent="0.25">
      <c r="A151" s="6">
        <v>2.9</v>
      </c>
    </row>
    <row r="152" spans="1:1" ht="10.5" customHeight="1" x14ac:dyDescent="0.25"/>
    <row r="154" spans="1:1" ht="13.2" x14ac:dyDescent="0.25">
      <c r="A154" s="61" t="s">
        <v>48</v>
      </c>
    </row>
  </sheetData>
  <mergeCells count="18">
    <mergeCell ref="A22:I22"/>
    <mergeCell ref="A1:H1"/>
    <mergeCell ref="A2:I3"/>
    <mergeCell ref="A7:H7"/>
    <mergeCell ref="B8:I8"/>
    <mergeCell ref="B13:I16"/>
    <mergeCell ref="A45:I45"/>
    <mergeCell ref="A28:I28"/>
    <mergeCell ref="A31:I31"/>
    <mergeCell ref="A32:I32"/>
    <mergeCell ref="E33:F33"/>
    <mergeCell ref="A36:I36"/>
    <mergeCell ref="A37:I37"/>
    <mergeCell ref="A38:I38"/>
    <mergeCell ref="A41:I41"/>
    <mergeCell ref="A42:I42"/>
    <mergeCell ref="A43:I43"/>
    <mergeCell ref="A44:I44"/>
  </mergeCells>
  <hyperlinks>
    <hyperlink ref="A45" r:id="rId1" display="angers@sabh.fr" xr:uid="{00000000-0004-0000-0000-000000000000}"/>
  </hyperlinks>
  <printOptions horizontalCentered="1" verticalCentered="1"/>
  <pageMargins left="0.23622047244094491" right="0.23622047244094491" top="0.74803149606299213" bottom="0.74803149606299213" header="0.31496062992125984" footer="0.31496062992125984"/>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21"/>
  <sheetViews>
    <sheetView view="pageBreakPreview" topLeftCell="A5" zoomScale="60" zoomScaleNormal="85" workbookViewId="0">
      <selection activeCell="A5" sqref="A5"/>
    </sheetView>
  </sheetViews>
  <sheetFormatPr baseColWidth="10" defaultRowHeight="13.2" x14ac:dyDescent="0.25"/>
  <cols>
    <col min="1" max="1" width="78.5546875" style="9" customWidth="1"/>
    <col min="2" max="256" width="11.5546875" style="9"/>
    <col min="257" max="257" width="78.5546875" style="9" customWidth="1"/>
    <col min="258" max="512" width="11.5546875" style="9"/>
    <col min="513" max="513" width="78.5546875" style="9" customWidth="1"/>
    <col min="514" max="768" width="11.5546875" style="9"/>
    <col min="769" max="769" width="78.5546875" style="9" customWidth="1"/>
    <col min="770" max="1024" width="11.5546875" style="9"/>
    <col min="1025" max="1025" width="78.5546875" style="9" customWidth="1"/>
    <col min="1026" max="1280" width="11.5546875" style="9"/>
    <col min="1281" max="1281" width="78.5546875" style="9" customWidth="1"/>
    <col min="1282" max="1536" width="11.5546875" style="9"/>
    <col min="1537" max="1537" width="78.5546875" style="9" customWidth="1"/>
    <col min="1538" max="1792" width="11.5546875" style="9"/>
    <col min="1793" max="1793" width="78.5546875" style="9" customWidth="1"/>
    <col min="1794" max="2048" width="11.5546875" style="9"/>
    <col min="2049" max="2049" width="78.5546875" style="9" customWidth="1"/>
    <col min="2050" max="2304" width="11.5546875" style="9"/>
    <col min="2305" max="2305" width="78.5546875" style="9" customWidth="1"/>
    <col min="2306" max="2560" width="11.5546875" style="9"/>
    <col min="2561" max="2561" width="78.5546875" style="9" customWidth="1"/>
    <col min="2562" max="2816" width="11.5546875" style="9"/>
    <col min="2817" max="2817" width="78.5546875" style="9" customWidth="1"/>
    <col min="2818" max="3072" width="11.5546875" style="9"/>
    <col min="3073" max="3073" width="78.5546875" style="9" customWidth="1"/>
    <col min="3074" max="3328" width="11.5546875" style="9"/>
    <col min="3329" max="3329" width="78.5546875" style="9" customWidth="1"/>
    <col min="3330" max="3584" width="11.5546875" style="9"/>
    <col min="3585" max="3585" width="78.5546875" style="9" customWidth="1"/>
    <col min="3586" max="3840" width="11.5546875" style="9"/>
    <col min="3841" max="3841" width="78.5546875" style="9" customWidth="1"/>
    <col min="3842" max="4096" width="11.5546875" style="9"/>
    <col min="4097" max="4097" width="78.5546875" style="9" customWidth="1"/>
    <col min="4098" max="4352" width="11.5546875" style="9"/>
    <col min="4353" max="4353" width="78.5546875" style="9" customWidth="1"/>
    <col min="4354" max="4608" width="11.5546875" style="9"/>
    <col min="4609" max="4609" width="78.5546875" style="9" customWidth="1"/>
    <col min="4610" max="4864" width="11.5546875" style="9"/>
    <col min="4865" max="4865" width="78.5546875" style="9" customWidth="1"/>
    <col min="4866" max="5120" width="11.5546875" style="9"/>
    <col min="5121" max="5121" width="78.5546875" style="9" customWidth="1"/>
    <col min="5122" max="5376" width="11.5546875" style="9"/>
    <col min="5377" max="5377" width="78.5546875" style="9" customWidth="1"/>
    <col min="5378" max="5632" width="11.5546875" style="9"/>
    <col min="5633" max="5633" width="78.5546875" style="9" customWidth="1"/>
    <col min="5634" max="5888" width="11.5546875" style="9"/>
    <col min="5889" max="5889" width="78.5546875" style="9" customWidth="1"/>
    <col min="5890" max="6144" width="11.5546875" style="9"/>
    <col min="6145" max="6145" width="78.5546875" style="9" customWidth="1"/>
    <col min="6146" max="6400" width="11.5546875" style="9"/>
    <col min="6401" max="6401" width="78.5546875" style="9" customWidth="1"/>
    <col min="6402" max="6656" width="11.5546875" style="9"/>
    <col min="6657" max="6657" width="78.5546875" style="9" customWidth="1"/>
    <col min="6658" max="6912" width="11.5546875" style="9"/>
    <col min="6913" max="6913" width="78.5546875" style="9" customWidth="1"/>
    <col min="6914" max="7168" width="11.5546875" style="9"/>
    <col min="7169" max="7169" width="78.5546875" style="9" customWidth="1"/>
    <col min="7170" max="7424" width="11.5546875" style="9"/>
    <col min="7425" max="7425" width="78.5546875" style="9" customWidth="1"/>
    <col min="7426" max="7680" width="11.5546875" style="9"/>
    <col min="7681" max="7681" width="78.5546875" style="9" customWidth="1"/>
    <col min="7682" max="7936" width="11.5546875" style="9"/>
    <col min="7937" max="7937" width="78.5546875" style="9" customWidth="1"/>
    <col min="7938" max="8192" width="11.5546875" style="9"/>
    <col min="8193" max="8193" width="78.5546875" style="9" customWidth="1"/>
    <col min="8194" max="8448" width="11.5546875" style="9"/>
    <col min="8449" max="8449" width="78.5546875" style="9" customWidth="1"/>
    <col min="8450" max="8704" width="11.5546875" style="9"/>
    <col min="8705" max="8705" width="78.5546875" style="9" customWidth="1"/>
    <col min="8706" max="8960" width="11.5546875" style="9"/>
    <col min="8961" max="8961" width="78.5546875" style="9" customWidth="1"/>
    <col min="8962" max="9216" width="11.5546875" style="9"/>
    <col min="9217" max="9217" width="78.5546875" style="9" customWidth="1"/>
    <col min="9218" max="9472" width="11.5546875" style="9"/>
    <col min="9473" max="9473" width="78.5546875" style="9" customWidth="1"/>
    <col min="9474" max="9728" width="11.5546875" style="9"/>
    <col min="9729" max="9729" width="78.5546875" style="9" customWidth="1"/>
    <col min="9730" max="9984" width="11.5546875" style="9"/>
    <col min="9985" max="9985" width="78.5546875" style="9" customWidth="1"/>
    <col min="9986" max="10240" width="11.5546875" style="9"/>
    <col min="10241" max="10241" width="78.5546875" style="9" customWidth="1"/>
    <col min="10242" max="10496" width="11.5546875" style="9"/>
    <col min="10497" max="10497" width="78.5546875" style="9" customWidth="1"/>
    <col min="10498" max="10752" width="11.5546875" style="9"/>
    <col min="10753" max="10753" width="78.5546875" style="9" customWidth="1"/>
    <col min="10754" max="11008" width="11.5546875" style="9"/>
    <col min="11009" max="11009" width="78.5546875" style="9" customWidth="1"/>
    <col min="11010" max="11264" width="11.5546875" style="9"/>
    <col min="11265" max="11265" width="78.5546875" style="9" customWidth="1"/>
    <col min="11266" max="11520" width="11.5546875" style="9"/>
    <col min="11521" max="11521" width="78.5546875" style="9" customWidth="1"/>
    <col min="11522" max="11776" width="11.5546875" style="9"/>
    <col min="11777" max="11777" width="78.5546875" style="9" customWidth="1"/>
    <col min="11778" max="12032" width="11.5546875" style="9"/>
    <col min="12033" max="12033" width="78.5546875" style="9" customWidth="1"/>
    <col min="12034" max="12288" width="11.5546875" style="9"/>
    <col min="12289" max="12289" width="78.5546875" style="9" customWidth="1"/>
    <col min="12290" max="12544" width="11.5546875" style="9"/>
    <col min="12545" max="12545" width="78.5546875" style="9" customWidth="1"/>
    <col min="12546" max="12800" width="11.5546875" style="9"/>
    <col min="12801" max="12801" width="78.5546875" style="9" customWidth="1"/>
    <col min="12802" max="13056" width="11.5546875" style="9"/>
    <col min="13057" max="13057" width="78.5546875" style="9" customWidth="1"/>
    <col min="13058" max="13312" width="11.5546875" style="9"/>
    <col min="13313" max="13313" width="78.5546875" style="9" customWidth="1"/>
    <col min="13314" max="13568" width="11.5546875" style="9"/>
    <col min="13569" max="13569" width="78.5546875" style="9" customWidth="1"/>
    <col min="13570" max="13824" width="11.5546875" style="9"/>
    <col min="13825" max="13825" width="78.5546875" style="9" customWidth="1"/>
    <col min="13826" max="14080" width="11.5546875" style="9"/>
    <col min="14081" max="14081" width="78.5546875" style="9" customWidth="1"/>
    <col min="14082" max="14336" width="11.5546875" style="9"/>
    <col min="14337" max="14337" width="78.5546875" style="9" customWidth="1"/>
    <col min="14338" max="14592" width="11.5546875" style="9"/>
    <col min="14593" max="14593" width="78.5546875" style="9" customWidth="1"/>
    <col min="14594" max="14848" width="11.5546875" style="9"/>
    <col min="14849" max="14849" width="78.5546875" style="9" customWidth="1"/>
    <col min="14850" max="15104" width="11.5546875" style="9"/>
    <col min="15105" max="15105" width="78.5546875" style="9" customWidth="1"/>
    <col min="15106" max="15360" width="11.5546875" style="9"/>
    <col min="15361" max="15361" width="78.5546875" style="9" customWidth="1"/>
    <col min="15362" max="15616" width="11.5546875" style="9"/>
    <col min="15617" max="15617" width="78.5546875" style="9" customWidth="1"/>
    <col min="15618" max="15872" width="11.5546875" style="9"/>
    <col min="15873" max="15873" width="78.5546875" style="9" customWidth="1"/>
    <col min="15874" max="16128" width="11.5546875" style="9"/>
    <col min="16129" max="16129" width="78.5546875" style="9" customWidth="1"/>
    <col min="16130" max="16384" width="11.5546875" style="9"/>
  </cols>
  <sheetData>
    <row r="2" spans="1:2" ht="13.8" thickBot="1" x14ac:dyDescent="0.3"/>
    <row r="3" spans="1:2" ht="23.4" thickBot="1" x14ac:dyDescent="0.3">
      <c r="A3" s="197" t="s">
        <v>13</v>
      </c>
      <c r="B3" s="198"/>
    </row>
    <row r="8" spans="1:2" x14ac:dyDescent="0.25">
      <c r="A8" s="9" t="s">
        <v>14</v>
      </c>
    </row>
    <row r="10" spans="1:2" ht="81.599999999999994" customHeight="1" x14ac:dyDescent="0.25">
      <c r="A10" s="199" t="s">
        <v>341</v>
      </c>
      <c r="B10" s="199"/>
    </row>
    <row r="11" spans="1:2" x14ac:dyDescent="0.25">
      <c r="A11" s="10"/>
    </row>
    <row r="12" spans="1:2" ht="39.15" customHeight="1" x14ac:dyDescent="0.25">
      <c r="A12" s="196" t="s">
        <v>15</v>
      </c>
      <c r="B12" s="196"/>
    </row>
    <row r="13" spans="1:2" x14ac:dyDescent="0.25">
      <c r="A13" s="10"/>
    </row>
    <row r="14" spans="1:2" ht="27" customHeight="1" x14ac:dyDescent="0.25">
      <c r="A14" s="199" t="s">
        <v>16</v>
      </c>
      <c r="B14" s="199"/>
    </row>
    <row r="15" spans="1:2" x14ac:dyDescent="0.25">
      <c r="A15" s="11"/>
    </row>
    <row r="16" spans="1:2" ht="30.15" customHeight="1" x14ac:dyDescent="0.25">
      <c r="A16" s="196" t="s">
        <v>17</v>
      </c>
      <c r="B16" s="196"/>
    </row>
    <row r="17" spans="1:2" x14ac:dyDescent="0.25">
      <c r="A17" s="10"/>
    </row>
    <row r="18" spans="1:2" ht="28.5" customHeight="1" x14ac:dyDescent="0.25">
      <c r="A18" s="195" t="s">
        <v>340</v>
      </c>
      <c r="B18" s="196"/>
    </row>
    <row r="20" spans="1:2" ht="42.75" customHeight="1" x14ac:dyDescent="0.25">
      <c r="A20" s="196" t="s">
        <v>18</v>
      </c>
      <c r="B20" s="196"/>
    </row>
    <row r="21" spans="1:2" ht="55.5" customHeight="1" x14ac:dyDescent="0.25">
      <c r="A21" s="196" t="s">
        <v>19</v>
      </c>
      <c r="B21" s="196"/>
    </row>
  </sheetData>
  <mergeCells count="8">
    <mergeCell ref="A18:B18"/>
    <mergeCell ref="A20:B20"/>
    <mergeCell ref="A21:B21"/>
    <mergeCell ref="A3:B3"/>
    <mergeCell ref="A10:B10"/>
    <mergeCell ref="A12:B12"/>
    <mergeCell ref="A14:B14"/>
    <mergeCell ref="A16:B16"/>
  </mergeCells>
  <pageMargins left="0.62992125984251968" right="0.62992125984251968" top="0.74803149606299213" bottom="0.74803149606299213" header="0.31496062992125984" footer="0.31496062992125984"/>
  <pageSetup paperSize="2058" scale="97" firstPageNumber="2" orientation="portrait" useFirstPageNumber="1" r:id="rId1"/>
  <headerFooter alignWithMargins="0">
    <oddHeader xml:space="preserve">&amp;L&amp;"Arial,Gras"105440 - Quartier Aboville - Rénovation de 3 BCC&amp;C
&amp;"Arial,Gras"DPGF&amp;R&amp;"Arial,Gras"Lot n°14 CVP - DCE </oddHeader>
    <oddFooter>&amp;LMai 2025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J1001"/>
  <sheetViews>
    <sheetView view="pageBreakPreview" topLeftCell="A979" zoomScale="85" zoomScaleNormal="100" zoomScaleSheetLayoutView="85" workbookViewId="0">
      <selection activeCell="E15" sqref="E15"/>
    </sheetView>
  </sheetViews>
  <sheetFormatPr baseColWidth="10" defaultColWidth="11.44140625" defaultRowHeight="20.100000000000001" customHeight="1" x14ac:dyDescent="0.25"/>
  <cols>
    <col min="1" max="1" width="5.88671875" style="99" customWidth="1"/>
    <col min="2" max="2" width="41.77734375" style="94" customWidth="1"/>
    <col min="3" max="3" width="4.6640625" style="100" customWidth="1"/>
    <col min="4" max="6" width="9.6640625" style="101" customWidth="1"/>
    <col min="7" max="7" width="10.33203125" style="102" customWidth="1"/>
    <col min="8" max="8" width="18" style="74" customWidth="1"/>
    <col min="9" max="16384" width="11.44140625" style="89"/>
  </cols>
  <sheetData>
    <row r="1" spans="1:8" s="68" customFormat="1" ht="28.8" collapsed="1" thickTop="1" thickBot="1" x14ac:dyDescent="0.3">
      <c r="A1" s="62" t="s">
        <v>0</v>
      </c>
      <c r="B1" s="63" t="s">
        <v>1</v>
      </c>
      <c r="C1" s="64" t="s">
        <v>2</v>
      </c>
      <c r="D1" s="65" t="s">
        <v>492</v>
      </c>
      <c r="E1" s="65" t="s">
        <v>493</v>
      </c>
      <c r="F1" s="65" t="s">
        <v>494</v>
      </c>
      <c r="G1" s="66" t="s">
        <v>49</v>
      </c>
      <c r="H1" s="67" t="s">
        <v>29</v>
      </c>
    </row>
    <row r="2" spans="1:8" s="74" customFormat="1" ht="9.75" customHeight="1" thickTop="1" thickBot="1" x14ac:dyDescent="0.3">
      <c r="A2" s="69"/>
      <c r="B2" s="70"/>
      <c r="C2" s="70"/>
      <c r="D2" s="71"/>
      <c r="E2" s="71"/>
      <c r="F2" s="71"/>
      <c r="G2" s="72"/>
      <c r="H2" s="73"/>
    </row>
    <row r="3" spans="1:8" s="68" customFormat="1" ht="30" customHeight="1" thickBot="1" x14ac:dyDescent="0.3">
      <c r="A3" s="215" t="s">
        <v>445</v>
      </c>
      <c r="B3" s="216"/>
      <c r="C3" s="216"/>
      <c r="D3" s="216"/>
      <c r="E3" s="216"/>
      <c r="F3" s="216"/>
      <c r="G3" s="216"/>
      <c r="H3" s="217"/>
    </row>
    <row r="4" spans="1:8" s="74" customFormat="1" ht="12" customHeight="1" x14ac:dyDescent="0.25">
      <c r="A4" s="75" t="s">
        <v>5</v>
      </c>
      <c r="B4" s="76"/>
      <c r="C4" s="77"/>
      <c r="D4" s="78"/>
      <c r="E4" s="78"/>
      <c r="F4" s="78"/>
      <c r="G4" s="79"/>
      <c r="H4" s="80" t="str">
        <f t="shared" ref="H4:H15" si="0">IF(G4*D4=0,"",G4*D4)</f>
        <v/>
      </c>
    </row>
    <row r="5" spans="1:8" s="86" customFormat="1" ht="30" customHeight="1" x14ac:dyDescent="0.25">
      <c r="A5" s="146" t="s">
        <v>50</v>
      </c>
      <c r="B5" s="147" t="s">
        <v>51</v>
      </c>
      <c r="C5" s="83"/>
      <c r="D5" s="84"/>
      <c r="E5" s="84"/>
      <c r="F5" s="84"/>
      <c r="G5" s="85"/>
      <c r="H5" s="88"/>
    </row>
    <row r="6" spans="1:8" s="86" customFormat="1" ht="12" customHeight="1" x14ac:dyDescent="0.25">
      <c r="A6" s="87"/>
      <c r="B6" s="97"/>
      <c r="C6" s="83"/>
      <c r="D6" s="84"/>
      <c r="E6" s="84"/>
      <c r="F6" s="84"/>
      <c r="G6" s="85"/>
      <c r="H6" s="88"/>
    </row>
    <row r="7" spans="1:8" s="86" customFormat="1" ht="12" customHeight="1" x14ac:dyDescent="0.25">
      <c r="A7" s="87"/>
      <c r="B7" s="97"/>
      <c r="C7" s="83"/>
      <c r="D7" s="84"/>
      <c r="E7" s="84"/>
      <c r="F7" s="84"/>
      <c r="G7" s="85"/>
      <c r="H7" s="88"/>
    </row>
    <row r="8" spans="1:8" s="86" customFormat="1" ht="15" customHeight="1" x14ac:dyDescent="0.25">
      <c r="A8" s="81">
        <v>1</v>
      </c>
      <c r="B8" s="82" t="s">
        <v>52</v>
      </c>
      <c r="C8" s="83" t="s">
        <v>9</v>
      </c>
      <c r="D8" s="84"/>
      <c r="E8" s="84"/>
      <c r="F8" s="84"/>
      <c r="G8" s="85"/>
      <c r="H8" s="88" t="str">
        <f t="shared" si="0"/>
        <v/>
      </c>
    </row>
    <row r="9" spans="1:8" s="86" customFormat="1" ht="12" customHeight="1" x14ac:dyDescent="0.25">
      <c r="A9" s="87" t="s">
        <v>5</v>
      </c>
      <c r="B9" s="97"/>
      <c r="C9" s="83"/>
      <c r="D9" s="84"/>
      <c r="E9" s="84"/>
      <c r="F9" s="84"/>
      <c r="G9" s="85"/>
      <c r="H9" s="88" t="str">
        <f t="shared" si="0"/>
        <v/>
      </c>
    </row>
    <row r="10" spans="1:8" s="86" customFormat="1" ht="15" customHeight="1" x14ac:dyDescent="0.25">
      <c r="A10" s="81">
        <v>2</v>
      </c>
      <c r="B10" s="82" t="s">
        <v>53</v>
      </c>
      <c r="C10" s="83" t="s">
        <v>9</v>
      </c>
      <c r="D10" s="84"/>
      <c r="E10" s="84"/>
      <c r="F10" s="84"/>
      <c r="G10" s="85"/>
      <c r="H10" s="88" t="str">
        <f t="shared" si="0"/>
        <v/>
      </c>
    </row>
    <row r="11" spans="1:8" s="86" customFormat="1" ht="12" customHeight="1" x14ac:dyDescent="0.25">
      <c r="A11" s="87" t="s">
        <v>5</v>
      </c>
      <c r="B11" s="97"/>
      <c r="C11" s="83"/>
      <c r="D11" s="84"/>
      <c r="E11" s="84"/>
      <c r="F11" s="84"/>
      <c r="G11" s="85"/>
      <c r="H11" s="88" t="str">
        <f>IF(G11*D11=0,"",G11*D11)</f>
        <v/>
      </c>
    </row>
    <row r="12" spans="1:8" s="86" customFormat="1" ht="13.2" customHeight="1" x14ac:dyDescent="0.25">
      <c r="A12" s="81">
        <v>3</v>
      </c>
      <c r="B12" s="82" t="s">
        <v>54</v>
      </c>
      <c r="C12" s="83"/>
      <c r="D12" s="84"/>
      <c r="E12" s="84"/>
      <c r="F12" s="84"/>
      <c r="G12" s="85"/>
      <c r="H12" s="88" t="str">
        <f>IF(G12*D12=0,"",G12*D12)</f>
        <v/>
      </c>
    </row>
    <row r="13" spans="1:8" s="86" customFormat="1" ht="12" customHeight="1" x14ac:dyDescent="0.25">
      <c r="A13" s="87" t="s">
        <v>5</v>
      </c>
      <c r="B13" s="97"/>
      <c r="C13" s="83"/>
      <c r="D13" s="84"/>
      <c r="E13" s="84"/>
      <c r="F13" s="84"/>
      <c r="G13" s="85"/>
      <c r="H13" s="88" t="str">
        <f t="shared" ref="H13" si="1">IF(G13*D13=0,"",G13*D13)</f>
        <v/>
      </c>
    </row>
    <row r="14" spans="1:8" s="86" customFormat="1" ht="13.8" x14ac:dyDescent="0.25">
      <c r="A14" s="91" t="s">
        <v>55</v>
      </c>
      <c r="B14" s="92" t="s">
        <v>77</v>
      </c>
      <c r="C14" s="83" t="s">
        <v>9</v>
      </c>
      <c r="D14" s="84"/>
      <c r="E14" s="84"/>
      <c r="F14" s="84"/>
      <c r="G14" s="85"/>
      <c r="H14" s="88"/>
    </row>
    <row r="15" spans="1:8" s="86" customFormat="1" ht="12" customHeight="1" x14ac:dyDescent="0.25">
      <c r="A15" s="87" t="s">
        <v>5</v>
      </c>
      <c r="B15" s="97"/>
      <c r="C15" s="83"/>
      <c r="D15" s="84"/>
      <c r="E15" s="84"/>
      <c r="F15" s="84"/>
      <c r="G15" s="85"/>
      <c r="H15" s="88" t="str">
        <f t="shared" si="0"/>
        <v/>
      </c>
    </row>
    <row r="16" spans="1:8" s="86" customFormat="1" ht="13.8" x14ac:dyDescent="0.25">
      <c r="A16" s="91" t="s">
        <v>20</v>
      </c>
      <c r="B16" s="92" t="s">
        <v>76</v>
      </c>
      <c r="C16" s="83"/>
      <c r="D16" s="84"/>
      <c r="E16" s="84"/>
      <c r="F16" s="84"/>
      <c r="G16" s="85"/>
      <c r="H16" s="88"/>
    </row>
    <row r="17" spans="1:8" s="86" customFormat="1" ht="42" customHeight="1" x14ac:dyDescent="0.25">
      <c r="A17" s="87"/>
      <c r="B17" s="148" t="s">
        <v>73</v>
      </c>
      <c r="C17" s="83" t="s">
        <v>3</v>
      </c>
      <c r="D17" s="84"/>
      <c r="E17" s="84"/>
      <c r="F17" s="84"/>
      <c r="G17" s="85"/>
      <c r="H17" s="88">
        <f>G17*(D17+E17+F17)</f>
        <v>0</v>
      </c>
    </row>
    <row r="18" spans="1:8" s="86" customFormat="1" ht="12" customHeight="1" x14ac:dyDescent="0.25">
      <c r="A18" s="87"/>
      <c r="B18" s="148" t="s">
        <v>10</v>
      </c>
      <c r="C18" s="83" t="s">
        <v>3</v>
      </c>
      <c r="D18" s="84"/>
      <c r="E18" s="84"/>
      <c r="F18" s="84"/>
      <c r="G18" s="85"/>
      <c r="H18" s="88">
        <f t="shared" ref="H18:H32" si="2">G18*(D18+E18+F18)</f>
        <v>0</v>
      </c>
    </row>
    <row r="19" spans="1:8" s="86" customFormat="1" ht="12" customHeight="1" x14ac:dyDescent="0.25">
      <c r="A19" s="87"/>
      <c r="B19" s="148" t="s">
        <v>11</v>
      </c>
      <c r="C19" s="83" t="s">
        <v>3</v>
      </c>
      <c r="D19" s="84"/>
      <c r="E19" s="84"/>
      <c r="F19" s="84"/>
      <c r="G19" s="85"/>
      <c r="H19" s="88">
        <f t="shared" si="2"/>
        <v>0</v>
      </c>
    </row>
    <row r="20" spans="1:8" s="86" customFormat="1" ht="12" customHeight="1" x14ac:dyDescent="0.25">
      <c r="A20" s="87" t="s">
        <v>5</v>
      </c>
      <c r="B20" s="148" t="s">
        <v>56</v>
      </c>
      <c r="C20" s="83" t="s">
        <v>3</v>
      </c>
      <c r="D20" s="84"/>
      <c r="E20" s="84"/>
      <c r="F20" s="84"/>
      <c r="G20" s="85"/>
      <c r="H20" s="88">
        <f t="shared" si="2"/>
        <v>0</v>
      </c>
    </row>
    <row r="21" spans="1:8" s="86" customFormat="1" ht="12" customHeight="1" x14ac:dyDescent="0.25">
      <c r="A21" s="87" t="s">
        <v>5</v>
      </c>
      <c r="B21" s="148" t="s">
        <v>57</v>
      </c>
      <c r="C21" s="83" t="s">
        <v>3</v>
      </c>
      <c r="D21" s="84"/>
      <c r="E21" s="84"/>
      <c r="F21" s="84"/>
      <c r="G21" s="85"/>
      <c r="H21" s="88">
        <f t="shared" si="2"/>
        <v>0</v>
      </c>
    </row>
    <row r="22" spans="1:8" s="86" customFormat="1" ht="12" customHeight="1" x14ac:dyDescent="0.25">
      <c r="A22" s="87"/>
      <c r="B22" s="148" t="s">
        <v>12</v>
      </c>
      <c r="C22" s="83" t="s">
        <v>3</v>
      </c>
      <c r="D22" s="84"/>
      <c r="E22" s="84"/>
      <c r="F22" s="84"/>
      <c r="G22" s="85"/>
      <c r="H22" s="88">
        <f t="shared" si="2"/>
        <v>0</v>
      </c>
    </row>
    <row r="23" spans="1:8" s="86" customFormat="1" ht="12" customHeight="1" x14ac:dyDescent="0.25">
      <c r="A23" s="87"/>
      <c r="B23" s="148" t="s">
        <v>495</v>
      </c>
      <c r="C23" s="83" t="s">
        <v>3</v>
      </c>
      <c r="D23" s="84"/>
      <c r="E23" s="84"/>
      <c r="F23" s="84"/>
      <c r="G23" s="85"/>
      <c r="H23" s="88">
        <f t="shared" ref="H23" si="3">G23*(D23+E23+F23)</f>
        <v>0</v>
      </c>
    </row>
    <row r="24" spans="1:8" s="86" customFormat="1" ht="12" customHeight="1" x14ac:dyDescent="0.25">
      <c r="A24" s="87"/>
      <c r="B24" s="148" t="s">
        <v>58</v>
      </c>
      <c r="C24" s="83" t="s">
        <v>3</v>
      </c>
      <c r="D24" s="84"/>
      <c r="E24" s="84"/>
      <c r="F24" s="84"/>
      <c r="G24" s="85"/>
      <c r="H24" s="88">
        <f t="shared" si="2"/>
        <v>0</v>
      </c>
    </row>
    <row r="25" spans="1:8" s="86" customFormat="1" ht="12" customHeight="1" x14ac:dyDescent="0.25">
      <c r="A25" s="87" t="s">
        <v>5</v>
      </c>
      <c r="B25" s="148" t="s">
        <v>59</v>
      </c>
      <c r="C25" s="83" t="s">
        <v>3</v>
      </c>
      <c r="D25" s="84"/>
      <c r="E25" s="84"/>
      <c r="F25" s="84"/>
      <c r="G25" s="85"/>
      <c r="H25" s="88">
        <f t="shared" si="2"/>
        <v>0</v>
      </c>
    </row>
    <row r="26" spans="1:8" s="86" customFormat="1" ht="12" customHeight="1" x14ac:dyDescent="0.25">
      <c r="A26" s="87"/>
      <c r="B26" s="148" t="s">
        <v>60</v>
      </c>
      <c r="C26" s="83" t="s">
        <v>3</v>
      </c>
      <c r="D26" s="84"/>
      <c r="E26" s="84"/>
      <c r="F26" s="84"/>
      <c r="G26" s="85"/>
      <c r="H26" s="88">
        <f t="shared" si="2"/>
        <v>0</v>
      </c>
    </row>
    <row r="27" spans="1:8" s="86" customFormat="1" ht="12" customHeight="1" x14ac:dyDescent="0.25">
      <c r="A27" s="87"/>
      <c r="B27" s="148" t="s">
        <v>61</v>
      </c>
      <c r="C27" s="83" t="s">
        <v>3</v>
      </c>
      <c r="D27" s="84"/>
      <c r="E27" s="84"/>
      <c r="F27" s="84"/>
      <c r="G27" s="85"/>
      <c r="H27" s="88">
        <f t="shared" si="2"/>
        <v>0</v>
      </c>
    </row>
    <row r="28" spans="1:8" s="86" customFormat="1" ht="12" customHeight="1" x14ac:dyDescent="0.25">
      <c r="A28" s="87"/>
      <c r="B28" s="148" t="s">
        <v>62</v>
      </c>
      <c r="C28" s="83" t="s">
        <v>3</v>
      </c>
      <c r="D28" s="84"/>
      <c r="E28" s="84"/>
      <c r="F28" s="84"/>
      <c r="G28" s="85"/>
      <c r="H28" s="88">
        <f t="shared" si="2"/>
        <v>0</v>
      </c>
    </row>
    <row r="29" spans="1:8" s="86" customFormat="1" ht="12" customHeight="1" x14ac:dyDescent="0.25">
      <c r="A29" s="87" t="s">
        <v>5</v>
      </c>
      <c r="B29" s="148" t="s">
        <v>63</v>
      </c>
      <c r="C29" s="83" t="s">
        <v>3</v>
      </c>
      <c r="D29" s="84"/>
      <c r="E29" s="84"/>
      <c r="F29" s="84"/>
      <c r="G29" s="85"/>
      <c r="H29" s="88">
        <f t="shared" si="2"/>
        <v>0</v>
      </c>
    </row>
    <row r="30" spans="1:8" s="86" customFormat="1" ht="12" customHeight="1" x14ac:dyDescent="0.25">
      <c r="A30" s="87"/>
      <c r="B30" s="141" t="s">
        <v>74</v>
      </c>
      <c r="C30" s="83" t="s">
        <v>3</v>
      </c>
      <c r="D30" s="84"/>
      <c r="E30" s="84"/>
      <c r="F30" s="84"/>
      <c r="G30" s="85"/>
      <c r="H30" s="88">
        <f t="shared" si="2"/>
        <v>0</v>
      </c>
    </row>
    <row r="31" spans="1:8" s="86" customFormat="1" ht="12" customHeight="1" x14ac:dyDescent="0.25">
      <c r="A31" s="87"/>
      <c r="B31" s="141" t="s">
        <v>75</v>
      </c>
      <c r="C31" s="83" t="s">
        <v>3</v>
      </c>
      <c r="D31" s="84"/>
      <c r="E31" s="84"/>
      <c r="F31" s="84"/>
      <c r="G31" s="85"/>
      <c r="H31" s="88">
        <f t="shared" si="2"/>
        <v>0</v>
      </c>
    </row>
    <row r="32" spans="1:8" s="86" customFormat="1" ht="12" customHeight="1" x14ac:dyDescent="0.25">
      <c r="A32" s="87"/>
      <c r="B32" s="148" t="s">
        <v>64</v>
      </c>
      <c r="C32" s="83" t="s">
        <v>3</v>
      </c>
      <c r="D32" s="84"/>
      <c r="E32" s="84"/>
      <c r="F32" s="84"/>
      <c r="G32" s="85"/>
      <c r="H32" s="88">
        <f t="shared" si="2"/>
        <v>0</v>
      </c>
    </row>
    <row r="33" spans="1:9" s="125" customFormat="1" ht="12" customHeight="1" thickBot="1" x14ac:dyDescent="0.3">
      <c r="A33" s="95"/>
      <c r="B33" s="96"/>
      <c r="C33" s="83"/>
      <c r="D33" s="84"/>
      <c r="E33" s="84"/>
      <c r="F33" s="84"/>
      <c r="G33" s="85"/>
      <c r="H33" s="88" t="str">
        <f t="shared" ref="H33" si="4">IF(G33*D33=0,"",G33*D33)</f>
        <v/>
      </c>
    </row>
    <row r="34" spans="1:9" s="86" customFormat="1" ht="24" customHeight="1" thickTop="1" thickBot="1" x14ac:dyDescent="0.3">
      <c r="A34" s="211" t="str">
        <f xml:space="preserve"> CONCATENATE("Sous-total  - ", " ",A16," ",B16)</f>
        <v>Sous-total  -  3.2 ORGANISATION DE CHANTIER</v>
      </c>
      <c r="B34" s="212"/>
      <c r="C34" s="212"/>
      <c r="D34" s="90"/>
      <c r="E34" s="90"/>
      <c r="F34" s="90"/>
      <c r="G34" s="213">
        <f>SUM(H17:H33)</f>
        <v>0</v>
      </c>
      <c r="H34" s="214"/>
    </row>
    <row r="35" spans="1:9" s="86" customFormat="1" ht="12" customHeight="1" thickTop="1" x14ac:dyDescent="0.25">
      <c r="A35" s="87" t="s">
        <v>5</v>
      </c>
      <c r="B35" s="97"/>
      <c r="C35" s="83"/>
      <c r="D35" s="84"/>
      <c r="E35" s="84"/>
      <c r="F35" s="84"/>
      <c r="G35" s="85"/>
      <c r="H35" s="88" t="str">
        <f t="shared" ref="H35:H38" si="5">IF(G35*D35=0,"",G35*D35)</f>
        <v/>
      </c>
    </row>
    <row r="36" spans="1:9" s="86" customFormat="1" ht="12" customHeight="1" x14ac:dyDescent="0.25">
      <c r="A36" s="87" t="s">
        <v>5</v>
      </c>
      <c r="B36" s="97"/>
      <c r="C36" s="83"/>
      <c r="D36" s="84"/>
      <c r="E36" s="84"/>
      <c r="F36" s="84"/>
      <c r="G36" s="85"/>
      <c r="H36" s="88" t="str">
        <f t="shared" si="5"/>
        <v/>
      </c>
    </row>
    <row r="37" spans="1:9" s="86" customFormat="1" ht="13.8" x14ac:dyDescent="0.25">
      <c r="A37" s="91" t="s">
        <v>4</v>
      </c>
      <c r="B37" s="92" t="s">
        <v>424</v>
      </c>
      <c r="C37" s="83"/>
      <c r="D37" s="84"/>
      <c r="E37" s="84"/>
      <c r="F37" s="84"/>
      <c r="G37" s="85"/>
      <c r="H37" s="88" t="str">
        <f t="shared" si="5"/>
        <v/>
      </c>
    </row>
    <row r="38" spans="1:9" s="125" customFormat="1" ht="12" customHeight="1" x14ac:dyDescent="0.25">
      <c r="A38" s="95"/>
      <c r="B38" s="96"/>
      <c r="C38" s="83"/>
      <c r="D38" s="84"/>
      <c r="E38" s="84"/>
      <c r="F38" s="84"/>
      <c r="G38" s="85"/>
      <c r="H38" s="88" t="str">
        <f t="shared" si="5"/>
        <v/>
      </c>
    </row>
    <row r="39" spans="1:9" s="86" customFormat="1" ht="27.6" x14ac:dyDescent="0.25">
      <c r="A39" s="93"/>
      <c r="B39" s="142" t="s">
        <v>223</v>
      </c>
      <c r="C39" s="83" t="s">
        <v>3</v>
      </c>
      <c r="D39" s="84"/>
      <c r="E39" s="84"/>
      <c r="F39" s="84"/>
      <c r="G39" s="85"/>
      <c r="H39" s="88">
        <f t="shared" ref="H39" si="6">G39*(D39+E39+F39)</f>
        <v>0</v>
      </c>
    </row>
    <row r="40" spans="1:9" s="125" customFormat="1" ht="12" customHeight="1" x14ac:dyDescent="0.25">
      <c r="A40" s="95"/>
      <c r="B40" s="96"/>
      <c r="C40" s="83"/>
      <c r="D40" s="84"/>
      <c r="E40" s="84"/>
      <c r="F40" s="84"/>
      <c r="G40" s="85"/>
      <c r="H40" s="88" t="str">
        <f t="shared" ref="H40" si="7">IF(G40*D40=0,"",G40*D40)</f>
        <v/>
      </c>
    </row>
    <row r="41" spans="1:9" s="86" customFormat="1" ht="41.4" x14ac:dyDescent="0.25">
      <c r="A41" s="93"/>
      <c r="B41" s="142" t="s">
        <v>224</v>
      </c>
      <c r="C41" s="83" t="s">
        <v>3</v>
      </c>
      <c r="D41" s="84"/>
      <c r="E41" s="84"/>
      <c r="F41" s="84"/>
      <c r="G41" s="85"/>
      <c r="H41" s="88">
        <f t="shared" ref="H41" si="8">G41*(D41+E41+F41)</f>
        <v>0</v>
      </c>
    </row>
    <row r="42" spans="1:9" s="125" customFormat="1" ht="12" customHeight="1" x14ac:dyDescent="0.25">
      <c r="A42" s="95"/>
      <c r="B42" s="96"/>
      <c r="C42" s="83"/>
      <c r="D42" s="84"/>
      <c r="E42" s="84"/>
      <c r="F42" s="84"/>
      <c r="G42" s="85"/>
      <c r="H42" s="88" t="str">
        <f t="shared" ref="H42" si="9">IF(G42*D42=0,"",G42*D42)</f>
        <v/>
      </c>
    </row>
    <row r="43" spans="1:9" s="86" customFormat="1" ht="41.4" x14ac:dyDescent="0.25">
      <c r="A43" s="93"/>
      <c r="B43" s="142" t="s">
        <v>225</v>
      </c>
      <c r="C43" s="83" t="s">
        <v>3</v>
      </c>
      <c r="D43" s="84"/>
      <c r="E43" s="84"/>
      <c r="F43" s="84"/>
      <c r="G43" s="85"/>
      <c r="H43" s="88">
        <f t="shared" ref="H43" si="10">G43*(D43+E43+F43)</f>
        <v>0</v>
      </c>
    </row>
    <row r="44" spans="1:9" s="125" customFormat="1" ht="12" customHeight="1" x14ac:dyDescent="0.25">
      <c r="A44" s="95"/>
      <c r="B44" s="96"/>
      <c r="C44" s="83"/>
      <c r="D44" s="84"/>
      <c r="E44" s="84"/>
      <c r="F44" s="84"/>
      <c r="G44" s="85"/>
      <c r="H44" s="88" t="str">
        <f t="shared" ref="H44" si="11">IF(G44*D44=0,"",G44*D44)</f>
        <v/>
      </c>
    </row>
    <row r="45" spans="1:9" s="86" customFormat="1" ht="41.4" x14ac:dyDescent="0.25">
      <c r="A45" s="93"/>
      <c r="B45" s="142" t="s">
        <v>226</v>
      </c>
      <c r="C45" s="83" t="s">
        <v>3</v>
      </c>
      <c r="D45" s="84"/>
      <c r="E45" s="84"/>
      <c r="F45" s="84"/>
      <c r="G45" s="85"/>
      <c r="H45" s="88">
        <f t="shared" ref="H45:H47" si="12">G45*(D45+E45+F45)</f>
        <v>0</v>
      </c>
    </row>
    <row r="46" spans="1:9" s="125" customFormat="1" ht="12" customHeight="1" x14ac:dyDescent="0.25">
      <c r="A46" s="95"/>
      <c r="B46" s="96"/>
      <c r="C46" s="83"/>
      <c r="D46" s="84"/>
      <c r="E46" s="84"/>
      <c r="F46" s="84"/>
      <c r="G46" s="85"/>
      <c r="H46" s="88" t="str">
        <f t="shared" ref="H46" si="13">IF(G46*D46=0,"",G46*D46)</f>
        <v/>
      </c>
    </row>
    <row r="47" spans="1:9" s="86" customFormat="1" ht="41.4" x14ac:dyDescent="0.25">
      <c r="A47" s="93"/>
      <c r="B47" s="142" t="s">
        <v>227</v>
      </c>
      <c r="C47" s="83" t="s">
        <v>3</v>
      </c>
      <c r="D47" s="84"/>
      <c r="E47" s="84"/>
      <c r="F47" s="84"/>
      <c r="G47" s="85"/>
      <c r="H47" s="88">
        <f t="shared" si="12"/>
        <v>0</v>
      </c>
    </row>
    <row r="48" spans="1:9" s="125" customFormat="1" ht="12" customHeight="1" thickBot="1" x14ac:dyDescent="0.3">
      <c r="A48" s="95"/>
      <c r="B48" s="96"/>
      <c r="C48" s="83"/>
      <c r="D48" s="84"/>
      <c r="E48" s="84"/>
      <c r="F48" s="84"/>
      <c r="G48" s="85"/>
      <c r="H48" s="88" t="str">
        <f t="shared" ref="H48" si="14">IF(G48*D48=0,"",G48*D48)</f>
        <v/>
      </c>
      <c r="I48" s="86"/>
    </row>
    <row r="49" spans="1:9" s="74" customFormat="1" ht="24" customHeight="1" thickTop="1" thickBot="1" x14ac:dyDescent="0.3">
      <c r="A49" s="211" t="str">
        <f>CONCATENATE("Sous-total  - ", " ",A37," ",B37)</f>
        <v>Sous-total  -  3.3 DEPOSE / DEPOLLUTION DES BATIMENTS</v>
      </c>
      <c r="B49" s="212"/>
      <c r="C49" s="212"/>
      <c r="D49" s="90"/>
      <c r="E49" s="90"/>
      <c r="F49" s="90"/>
      <c r="G49" s="213">
        <f>SUM(H37:H48)</f>
        <v>0</v>
      </c>
      <c r="H49" s="214"/>
      <c r="I49" s="86"/>
    </row>
    <row r="50" spans="1:9" s="86" customFormat="1" ht="14.4" thickTop="1" x14ac:dyDescent="0.25">
      <c r="A50" s="91"/>
      <c r="B50" s="92"/>
      <c r="C50" s="83"/>
      <c r="D50" s="84"/>
      <c r="E50" s="84"/>
      <c r="F50" s="84"/>
      <c r="G50" s="85"/>
      <c r="H50" s="88"/>
    </row>
    <row r="51" spans="1:9" s="86" customFormat="1" ht="13.8" x14ac:dyDescent="0.25">
      <c r="A51" s="91"/>
      <c r="B51" s="92"/>
      <c r="C51" s="83"/>
      <c r="D51" s="84"/>
      <c r="E51" s="84"/>
      <c r="F51" s="84"/>
      <c r="G51" s="85"/>
      <c r="H51" s="88"/>
    </row>
    <row r="52" spans="1:9" s="86" customFormat="1" ht="13.8" x14ac:dyDescent="0.25">
      <c r="A52" s="91" t="s">
        <v>6</v>
      </c>
      <c r="B52" s="92" t="s">
        <v>334</v>
      </c>
      <c r="C52" s="83"/>
      <c r="D52" s="84"/>
      <c r="E52" s="84"/>
      <c r="F52" s="84"/>
      <c r="G52" s="85"/>
      <c r="H52" s="88" t="str">
        <f>IF(G52*D52=0,"",G52*D52)</f>
        <v/>
      </c>
    </row>
    <row r="53" spans="1:9" s="86" customFormat="1" ht="13.8" x14ac:dyDescent="0.25">
      <c r="A53" s="91"/>
      <c r="B53" s="92"/>
      <c r="C53" s="83"/>
      <c r="D53" s="84"/>
      <c r="E53" s="84"/>
      <c r="F53" s="84"/>
      <c r="G53" s="85"/>
      <c r="H53" s="88"/>
    </row>
    <row r="54" spans="1:9" s="86" customFormat="1" ht="15" customHeight="1" x14ac:dyDescent="0.25">
      <c r="A54" s="93" t="s">
        <v>171</v>
      </c>
      <c r="B54" s="111" t="s">
        <v>78</v>
      </c>
      <c r="C54" s="83" t="s">
        <v>79</v>
      </c>
      <c r="D54" s="84"/>
      <c r="E54" s="84"/>
      <c r="F54" s="84"/>
      <c r="G54" s="85"/>
      <c r="H54" s="88" t="str">
        <f>IF(G54*D54=0,"",G54*D54)</f>
        <v/>
      </c>
    </row>
    <row r="55" spans="1:9" s="86" customFormat="1" ht="13.8" x14ac:dyDescent="0.25">
      <c r="A55" s="91"/>
      <c r="B55" s="92"/>
      <c r="C55" s="83"/>
      <c r="D55" s="84"/>
      <c r="E55" s="84"/>
      <c r="F55" s="84"/>
      <c r="G55" s="85"/>
      <c r="H55" s="88"/>
    </row>
    <row r="56" spans="1:9" s="86" customFormat="1" ht="15" customHeight="1" x14ac:dyDescent="0.25">
      <c r="A56" s="93" t="s">
        <v>172</v>
      </c>
      <c r="B56" s="111" t="s">
        <v>342</v>
      </c>
      <c r="C56" s="83"/>
      <c r="D56" s="84"/>
      <c r="E56" s="84"/>
      <c r="F56" s="84"/>
      <c r="G56" s="85"/>
      <c r="H56" s="88" t="str">
        <f>IF(G56*D56=0,"",G56*D56)</f>
        <v/>
      </c>
    </row>
    <row r="57" spans="1:9" s="86" customFormat="1" ht="13.8" x14ac:dyDescent="0.25">
      <c r="A57" s="93"/>
      <c r="B57" s="111"/>
      <c r="C57" s="83"/>
      <c r="D57" s="84"/>
      <c r="E57" s="84"/>
      <c r="F57" s="84"/>
      <c r="G57" s="85"/>
      <c r="H57" s="88"/>
    </row>
    <row r="58" spans="1:9" s="122" customFormat="1" ht="41.4" x14ac:dyDescent="0.25">
      <c r="A58" s="93"/>
      <c r="B58" s="111" t="s">
        <v>343</v>
      </c>
      <c r="C58" s="83" t="s">
        <v>3</v>
      </c>
      <c r="D58" s="84"/>
      <c r="E58" s="84"/>
      <c r="F58" s="84"/>
      <c r="G58" s="85"/>
      <c r="H58" s="88">
        <f t="shared" ref="H58" si="15">G58*(D58+E58+F58)</f>
        <v>0</v>
      </c>
    </row>
    <row r="59" spans="1:9" s="86" customFormat="1" ht="13.8" x14ac:dyDescent="0.25">
      <c r="A59" s="93"/>
      <c r="B59" s="111"/>
      <c r="C59" s="83"/>
      <c r="D59" s="84"/>
      <c r="E59" s="84"/>
      <c r="F59" s="84"/>
      <c r="G59" s="85"/>
      <c r="H59" s="88"/>
    </row>
    <row r="60" spans="1:9" s="86" customFormat="1" ht="13.8" x14ac:dyDescent="0.25">
      <c r="A60" s="93"/>
      <c r="B60" s="138" t="s">
        <v>229</v>
      </c>
      <c r="C60" s="83"/>
      <c r="D60" s="84"/>
      <c r="E60" s="84"/>
      <c r="F60" s="84"/>
      <c r="G60" s="85"/>
      <c r="H60" s="88"/>
    </row>
    <row r="61" spans="1:9" s="86" customFormat="1" ht="55.2" x14ac:dyDescent="0.25">
      <c r="A61" s="93"/>
      <c r="B61" s="109" t="s">
        <v>344</v>
      </c>
      <c r="C61" s="83"/>
      <c r="D61" s="84"/>
      <c r="E61" s="84"/>
      <c r="F61" s="84"/>
      <c r="G61" s="85"/>
      <c r="H61" s="88"/>
    </row>
    <row r="62" spans="1:9" s="86" customFormat="1" ht="13.8" x14ac:dyDescent="0.25">
      <c r="A62" s="93"/>
      <c r="B62" s="140" t="s">
        <v>345</v>
      </c>
      <c r="C62" s="83" t="s">
        <v>83</v>
      </c>
      <c r="D62" s="84"/>
      <c r="E62" s="84"/>
      <c r="F62" s="84"/>
      <c r="G62" s="85"/>
      <c r="H62" s="88">
        <f t="shared" ref="H62:H63" si="16">G62*(D62+E62+F62)</f>
        <v>0</v>
      </c>
    </row>
    <row r="63" spans="1:9" s="86" customFormat="1" ht="13.8" x14ac:dyDescent="0.25">
      <c r="A63" s="93"/>
      <c r="B63" s="140" t="s">
        <v>345</v>
      </c>
      <c r="C63" s="83" t="s">
        <v>83</v>
      </c>
      <c r="D63" s="84"/>
      <c r="E63" s="84"/>
      <c r="F63" s="84"/>
      <c r="G63" s="85"/>
      <c r="H63" s="88">
        <f t="shared" si="16"/>
        <v>0</v>
      </c>
    </row>
    <row r="64" spans="1:9" s="86" customFormat="1" ht="13.8" x14ac:dyDescent="0.25">
      <c r="A64" s="91"/>
      <c r="B64" s="109"/>
      <c r="C64" s="83"/>
      <c r="D64" s="84"/>
      <c r="E64" s="84"/>
      <c r="F64" s="84"/>
      <c r="G64" s="85"/>
      <c r="H64" s="88"/>
    </row>
    <row r="65" spans="1:8" s="86" customFormat="1" ht="13.8" x14ac:dyDescent="0.25">
      <c r="A65" s="91"/>
      <c r="B65" s="138" t="s">
        <v>346</v>
      </c>
      <c r="C65" s="83"/>
      <c r="D65" s="84"/>
      <c r="E65" s="84"/>
      <c r="F65" s="84"/>
      <c r="G65" s="85"/>
      <c r="H65" s="88"/>
    </row>
    <row r="66" spans="1:8" s="86" customFormat="1" ht="41.4" x14ac:dyDescent="0.25">
      <c r="A66" s="93"/>
      <c r="B66" s="109" t="s">
        <v>347</v>
      </c>
      <c r="C66" s="83" t="s">
        <v>80</v>
      </c>
      <c r="D66" s="84"/>
      <c r="E66" s="84"/>
      <c r="F66" s="84"/>
      <c r="G66" s="85"/>
      <c r="H66" s="88">
        <f t="shared" ref="H66" si="17">G66*(D66+E66+F66)</f>
        <v>0</v>
      </c>
    </row>
    <row r="67" spans="1:8" s="122" customFormat="1" ht="13.8" x14ac:dyDescent="0.25">
      <c r="A67" s="93"/>
      <c r="B67" s="109"/>
      <c r="C67" s="83"/>
      <c r="D67" s="84"/>
      <c r="E67" s="84"/>
      <c r="F67" s="84"/>
      <c r="G67" s="85"/>
      <c r="H67" s="88"/>
    </row>
    <row r="68" spans="1:8" s="86" customFormat="1" ht="13.8" x14ac:dyDescent="0.25">
      <c r="A68" s="93"/>
      <c r="B68" s="138" t="s">
        <v>130</v>
      </c>
      <c r="C68" s="83"/>
      <c r="D68" s="84"/>
      <c r="E68" s="84"/>
      <c r="F68" s="84"/>
      <c r="G68" s="85"/>
      <c r="H68" s="88"/>
    </row>
    <row r="69" spans="1:8" s="86" customFormat="1" ht="27.6" x14ac:dyDescent="0.25">
      <c r="A69" s="93"/>
      <c r="B69" s="109" t="s">
        <v>348</v>
      </c>
      <c r="C69" s="83" t="s">
        <v>3</v>
      </c>
      <c r="D69" s="84"/>
      <c r="E69" s="84"/>
      <c r="F69" s="84"/>
      <c r="G69" s="85"/>
      <c r="H69" s="88">
        <f t="shared" ref="H69" si="18">G69*(D69+E69+F69)</f>
        <v>0</v>
      </c>
    </row>
    <row r="70" spans="1:8" s="86" customFormat="1" ht="13.8" x14ac:dyDescent="0.25">
      <c r="A70" s="93"/>
      <c r="B70" s="150"/>
      <c r="C70" s="83"/>
      <c r="D70" s="84"/>
      <c r="E70" s="84"/>
      <c r="F70" s="84"/>
      <c r="G70" s="85"/>
      <c r="H70" s="88"/>
    </row>
    <row r="71" spans="1:8" s="86" customFormat="1" ht="27.6" x14ac:dyDescent="0.25">
      <c r="A71" s="93"/>
      <c r="B71" s="150" t="s">
        <v>349</v>
      </c>
      <c r="C71" s="83"/>
      <c r="D71" s="84"/>
      <c r="E71" s="84"/>
      <c r="F71" s="84"/>
      <c r="G71" s="85"/>
      <c r="H71" s="88"/>
    </row>
    <row r="72" spans="1:8" s="86" customFormat="1" ht="13.8" x14ac:dyDescent="0.25">
      <c r="A72" s="93"/>
      <c r="B72" s="151" t="s">
        <v>350</v>
      </c>
      <c r="C72" s="83" t="s">
        <v>83</v>
      </c>
      <c r="D72" s="84"/>
      <c r="E72" s="84"/>
      <c r="F72" s="84"/>
      <c r="G72" s="85"/>
      <c r="H72" s="88">
        <f t="shared" ref="H72:H73" si="19">G72*(D72+E72+F72)</f>
        <v>0</v>
      </c>
    </row>
    <row r="73" spans="1:8" s="86" customFormat="1" ht="13.8" x14ac:dyDescent="0.25">
      <c r="A73" s="91"/>
      <c r="B73" s="151" t="s">
        <v>350</v>
      </c>
      <c r="C73" s="83" t="s">
        <v>83</v>
      </c>
      <c r="D73" s="84"/>
      <c r="E73" s="84"/>
      <c r="F73" s="84"/>
      <c r="G73" s="85"/>
      <c r="H73" s="88">
        <f t="shared" si="19"/>
        <v>0</v>
      </c>
    </row>
    <row r="74" spans="1:8" s="86" customFormat="1" ht="13.8" x14ac:dyDescent="0.25">
      <c r="A74" s="91"/>
      <c r="B74" s="151"/>
      <c r="C74" s="83"/>
      <c r="D74" s="84"/>
      <c r="E74" s="84"/>
      <c r="F74" s="84"/>
      <c r="G74" s="85"/>
      <c r="H74" s="88"/>
    </row>
    <row r="75" spans="1:8" s="86" customFormat="1" ht="13.8" x14ac:dyDescent="0.25">
      <c r="A75" s="93"/>
      <c r="B75" s="138" t="s">
        <v>358</v>
      </c>
      <c r="C75" s="83"/>
      <c r="D75" s="84"/>
      <c r="E75" s="84"/>
      <c r="F75" s="84"/>
      <c r="G75" s="85"/>
      <c r="H75" s="88"/>
    </row>
    <row r="76" spans="1:8" s="86" customFormat="1" ht="27.6" x14ac:dyDescent="0.25">
      <c r="A76" s="93"/>
      <c r="B76" s="150" t="s">
        <v>351</v>
      </c>
      <c r="C76" s="83" t="s">
        <v>80</v>
      </c>
      <c r="D76" s="84"/>
      <c r="E76" s="84"/>
      <c r="F76" s="84"/>
      <c r="G76" s="85"/>
      <c r="H76" s="88">
        <f t="shared" ref="H76:H77" si="20">G76*(D76+E76+F76)</f>
        <v>0</v>
      </c>
    </row>
    <row r="77" spans="1:8" s="86" customFormat="1" ht="27.6" x14ac:dyDescent="0.25">
      <c r="A77" s="93"/>
      <c r="B77" s="150" t="s">
        <v>352</v>
      </c>
      <c r="C77" s="83" t="s">
        <v>3</v>
      </c>
      <c r="D77" s="84"/>
      <c r="E77" s="84"/>
      <c r="F77" s="84"/>
      <c r="G77" s="85"/>
      <c r="H77" s="88">
        <f t="shared" si="20"/>
        <v>0</v>
      </c>
    </row>
    <row r="78" spans="1:8" s="122" customFormat="1" ht="27.6" x14ac:dyDescent="0.25">
      <c r="A78" s="93"/>
      <c r="B78" s="150" t="s">
        <v>353</v>
      </c>
      <c r="C78" s="83"/>
      <c r="D78" s="84"/>
      <c r="E78" s="84"/>
      <c r="F78" s="84"/>
      <c r="G78" s="85"/>
      <c r="H78" s="88"/>
    </row>
    <row r="79" spans="1:8" s="86" customFormat="1" ht="13.8" x14ac:dyDescent="0.25">
      <c r="A79" s="93"/>
      <c r="B79" s="151" t="s">
        <v>345</v>
      </c>
      <c r="C79" s="83" t="s">
        <v>80</v>
      </c>
      <c r="D79" s="84"/>
      <c r="E79" s="84"/>
      <c r="F79" s="84"/>
      <c r="G79" s="85"/>
      <c r="H79" s="88">
        <f t="shared" ref="H79:H84" si="21">G79*(D79+E79+F79)</f>
        <v>0</v>
      </c>
    </row>
    <row r="80" spans="1:8" s="86" customFormat="1" ht="13.8" x14ac:dyDescent="0.25">
      <c r="A80" s="93"/>
      <c r="B80" s="151" t="s">
        <v>345</v>
      </c>
      <c r="C80" s="83" t="s">
        <v>80</v>
      </c>
      <c r="D80" s="84"/>
      <c r="E80" s="84"/>
      <c r="F80" s="84"/>
      <c r="G80" s="85"/>
      <c r="H80" s="88">
        <f t="shared" si="21"/>
        <v>0</v>
      </c>
    </row>
    <row r="81" spans="1:8" s="86" customFormat="1" ht="13.8" x14ac:dyDescent="0.25">
      <c r="A81" s="93"/>
      <c r="B81" s="150" t="s">
        <v>354</v>
      </c>
      <c r="C81" s="83" t="s">
        <v>80</v>
      </c>
      <c r="D81" s="84"/>
      <c r="E81" s="84"/>
      <c r="F81" s="84"/>
      <c r="G81" s="85"/>
      <c r="H81" s="88">
        <f t="shared" si="21"/>
        <v>0</v>
      </c>
    </row>
    <row r="82" spans="1:8" s="86" customFormat="1" ht="13.8" x14ac:dyDescent="0.25">
      <c r="A82" s="93"/>
      <c r="B82" s="150" t="s">
        <v>355</v>
      </c>
      <c r="C82" s="83" t="s">
        <v>80</v>
      </c>
      <c r="D82" s="84"/>
      <c r="E82" s="84"/>
      <c r="F82" s="84"/>
      <c r="G82" s="85"/>
      <c r="H82" s="88">
        <f t="shared" si="21"/>
        <v>0</v>
      </c>
    </row>
    <row r="83" spans="1:8" s="86" customFormat="1" ht="13.8" x14ac:dyDescent="0.25">
      <c r="A83" s="93"/>
      <c r="B83" s="150" t="s">
        <v>356</v>
      </c>
      <c r="C83" s="83" t="s">
        <v>80</v>
      </c>
      <c r="D83" s="84"/>
      <c r="E83" s="84"/>
      <c r="F83" s="84"/>
      <c r="G83" s="85"/>
      <c r="H83" s="88">
        <f t="shared" si="21"/>
        <v>0</v>
      </c>
    </row>
    <row r="84" spans="1:8" s="86" customFormat="1" ht="13.8" x14ac:dyDescent="0.25">
      <c r="A84" s="91"/>
      <c r="B84" s="150" t="s">
        <v>357</v>
      </c>
      <c r="C84" s="83" t="s">
        <v>80</v>
      </c>
      <c r="D84" s="84"/>
      <c r="E84" s="84"/>
      <c r="F84" s="84"/>
      <c r="G84" s="85"/>
      <c r="H84" s="88">
        <f t="shared" si="21"/>
        <v>0</v>
      </c>
    </row>
    <row r="85" spans="1:8" s="86" customFormat="1" ht="14.4" thickBot="1" x14ac:dyDescent="0.3">
      <c r="A85" s="93"/>
      <c r="B85" s="111"/>
      <c r="C85" s="83"/>
      <c r="D85" s="84"/>
      <c r="E85" s="84"/>
      <c r="F85" s="84"/>
      <c r="G85" s="85"/>
      <c r="H85" s="88"/>
    </row>
    <row r="86" spans="1:8" s="112" customFormat="1" ht="15" customHeight="1" thickTop="1" thickBot="1" x14ac:dyDescent="0.3">
      <c r="A86" s="200" t="str">
        <f>CONCATENATE("Sous-total", "  ",A56)</f>
        <v>Sous-total  3.4.2</v>
      </c>
      <c r="B86" s="201"/>
      <c r="C86" s="201"/>
      <c r="D86" s="201"/>
      <c r="E86" s="201"/>
      <c r="F86" s="201"/>
      <c r="G86" s="202"/>
      <c r="H86" s="120">
        <f>SUM(H54:H85)</f>
        <v>0</v>
      </c>
    </row>
    <row r="87" spans="1:8" s="86" customFormat="1" ht="14.4" thickTop="1" x14ac:dyDescent="0.25">
      <c r="A87" s="91"/>
      <c r="B87" s="92"/>
      <c r="C87" s="83"/>
      <c r="D87" s="84"/>
      <c r="E87" s="84"/>
      <c r="F87" s="84"/>
      <c r="G87" s="85"/>
      <c r="H87" s="88"/>
    </row>
    <row r="88" spans="1:8" s="86" customFormat="1" ht="15" customHeight="1" x14ac:dyDescent="0.25">
      <c r="A88" s="93" t="s">
        <v>173</v>
      </c>
      <c r="B88" s="111" t="s">
        <v>378</v>
      </c>
      <c r="C88" s="83"/>
      <c r="D88" s="84"/>
      <c r="E88" s="84"/>
      <c r="F88" s="84"/>
      <c r="G88" s="85"/>
      <c r="H88" s="88" t="str">
        <f>IF(G88*D88=0,"",G88*D88)</f>
        <v/>
      </c>
    </row>
    <row r="89" spans="1:8" s="86" customFormat="1" ht="13.8" x14ac:dyDescent="0.25">
      <c r="A89" s="91"/>
      <c r="B89" s="92"/>
      <c r="C89" s="83"/>
      <c r="D89" s="84"/>
      <c r="E89" s="84"/>
      <c r="F89" s="84"/>
      <c r="G89" s="85"/>
      <c r="H89" s="88"/>
    </row>
    <row r="90" spans="1:8" s="86" customFormat="1" ht="27.6" x14ac:dyDescent="0.25">
      <c r="A90" s="93" t="s">
        <v>65</v>
      </c>
      <c r="B90" s="108" t="s">
        <v>360</v>
      </c>
      <c r="C90" s="83" t="s">
        <v>3</v>
      </c>
      <c r="D90" s="84"/>
      <c r="E90" s="84"/>
      <c r="F90" s="84"/>
      <c r="G90" s="85"/>
      <c r="H90" s="88">
        <f t="shared" ref="H90" si="22">G90*(D90+E90+F90)</f>
        <v>0</v>
      </c>
    </row>
    <row r="91" spans="1:8" s="86" customFormat="1" ht="13.8" x14ac:dyDescent="0.25">
      <c r="A91" s="91"/>
      <c r="B91" s="129" t="s">
        <v>361</v>
      </c>
      <c r="C91" s="83"/>
      <c r="D91" s="84"/>
      <c r="E91" s="84"/>
      <c r="F91" s="84"/>
      <c r="G91" s="85"/>
      <c r="H91" s="88"/>
    </row>
    <row r="92" spans="1:8" s="86" customFormat="1" ht="13.8" x14ac:dyDescent="0.25">
      <c r="A92" s="91"/>
      <c r="B92" s="129" t="s">
        <v>81</v>
      </c>
      <c r="C92" s="83"/>
      <c r="D92" s="84"/>
      <c r="E92" s="84"/>
      <c r="F92" s="84"/>
      <c r="G92" s="85"/>
      <c r="H92" s="88"/>
    </row>
    <row r="93" spans="1:8" s="86" customFormat="1" ht="13.8" x14ac:dyDescent="0.25">
      <c r="A93" s="91"/>
      <c r="B93" s="129" t="s">
        <v>82</v>
      </c>
      <c r="C93" s="83"/>
      <c r="D93" s="84"/>
      <c r="E93" s="84"/>
      <c r="F93" s="84"/>
      <c r="G93" s="85"/>
      <c r="H93" s="88"/>
    </row>
    <row r="94" spans="1:8" s="86" customFormat="1" ht="13.8" x14ac:dyDescent="0.25">
      <c r="A94" s="91"/>
      <c r="B94" s="108" t="s">
        <v>381</v>
      </c>
      <c r="C94" s="83" t="s">
        <v>80</v>
      </c>
      <c r="D94" s="84"/>
      <c r="E94" s="84"/>
      <c r="F94" s="84"/>
      <c r="G94" s="85"/>
      <c r="H94" s="88">
        <f t="shared" ref="H94:H100" si="23">G94*(D94+E94+F94)</f>
        <v>0</v>
      </c>
    </row>
    <row r="95" spans="1:8" s="86" customFormat="1" ht="13.8" x14ac:dyDescent="0.25">
      <c r="A95" s="91"/>
      <c r="B95" s="108" t="s">
        <v>379</v>
      </c>
      <c r="C95" s="83" t="s">
        <v>80</v>
      </c>
      <c r="D95" s="84"/>
      <c r="E95" s="84"/>
      <c r="F95" s="84"/>
      <c r="G95" s="85"/>
      <c r="H95" s="88">
        <f t="shared" si="23"/>
        <v>0</v>
      </c>
    </row>
    <row r="96" spans="1:8" s="86" customFormat="1" ht="13.8" x14ac:dyDescent="0.25">
      <c r="A96" s="91"/>
      <c r="B96" s="108" t="s">
        <v>359</v>
      </c>
      <c r="C96" s="83" t="s">
        <v>80</v>
      </c>
      <c r="D96" s="84"/>
      <c r="E96" s="84"/>
      <c r="F96" s="84"/>
      <c r="G96" s="85"/>
      <c r="H96" s="88">
        <f t="shared" si="23"/>
        <v>0</v>
      </c>
    </row>
    <row r="97" spans="1:8" s="86" customFormat="1" ht="13.8" x14ac:dyDescent="0.25">
      <c r="A97" s="91"/>
      <c r="B97" s="108" t="s">
        <v>107</v>
      </c>
      <c r="C97" s="83" t="s">
        <v>80</v>
      </c>
      <c r="D97" s="84"/>
      <c r="E97" s="84"/>
      <c r="F97" s="84"/>
      <c r="G97" s="85"/>
      <c r="H97" s="88">
        <f t="shared" si="23"/>
        <v>0</v>
      </c>
    </row>
    <row r="98" spans="1:8" s="86" customFormat="1" ht="13.8" x14ac:dyDescent="0.25">
      <c r="A98" s="91"/>
      <c r="B98" s="108" t="s">
        <v>91</v>
      </c>
      <c r="C98" s="83" t="s">
        <v>80</v>
      </c>
      <c r="D98" s="84"/>
      <c r="E98" s="84"/>
      <c r="F98" s="84"/>
      <c r="G98" s="85"/>
      <c r="H98" s="88">
        <f t="shared" si="23"/>
        <v>0</v>
      </c>
    </row>
    <row r="99" spans="1:8" s="86" customFormat="1" ht="13.8" x14ac:dyDescent="0.25">
      <c r="A99" s="91"/>
      <c r="B99" s="108" t="s">
        <v>85</v>
      </c>
      <c r="C99" s="83" t="s">
        <v>80</v>
      </c>
      <c r="D99" s="84"/>
      <c r="E99" s="84"/>
      <c r="F99" s="84"/>
      <c r="G99" s="85"/>
      <c r="H99" s="88">
        <f t="shared" si="23"/>
        <v>0</v>
      </c>
    </row>
    <row r="100" spans="1:8" s="86" customFormat="1" ht="13.8" x14ac:dyDescent="0.25">
      <c r="A100" s="91"/>
      <c r="B100" s="108" t="s">
        <v>380</v>
      </c>
      <c r="C100" s="83" t="s">
        <v>80</v>
      </c>
      <c r="D100" s="84"/>
      <c r="E100" s="84"/>
      <c r="F100" s="84"/>
      <c r="G100" s="85"/>
      <c r="H100" s="88">
        <f t="shared" si="23"/>
        <v>0</v>
      </c>
    </row>
    <row r="101" spans="1:8" s="119" customFormat="1" ht="13.8" thickBot="1" x14ac:dyDescent="0.3">
      <c r="A101" s="113"/>
      <c r="B101" s="114"/>
      <c r="C101" s="115"/>
      <c r="D101" s="117"/>
      <c r="E101" s="117"/>
      <c r="F101" s="117"/>
      <c r="G101" s="117"/>
      <c r="H101" s="118"/>
    </row>
    <row r="102" spans="1:8" s="112" customFormat="1" ht="15" customHeight="1" thickTop="1" thickBot="1" x14ac:dyDescent="0.3">
      <c r="A102" s="200" t="str">
        <f>CONCATENATE("Sous-total", "  ",A88)</f>
        <v>Sous-total  3.4.3</v>
      </c>
      <c r="B102" s="201"/>
      <c r="C102" s="201"/>
      <c r="D102" s="201"/>
      <c r="E102" s="201"/>
      <c r="F102" s="201"/>
      <c r="G102" s="202"/>
      <c r="H102" s="120">
        <f>SUM(H88:H101)</f>
        <v>0</v>
      </c>
    </row>
    <row r="103" spans="1:8" s="86" customFormat="1" ht="14.4" thickTop="1" x14ac:dyDescent="0.25">
      <c r="A103" s="93"/>
      <c r="B103" s="111"/>
      <c r="C103" s="83"/>
      <c r="D103" s="84"/>
      <c r="E103" s="84"/>
      <c r="F103" s="84"/>
      <c r="G103" s="85"/>
      <c r="H103" s="88"/>
    </row>
    <row r="104" spans="1:8" s="86" customFormat="1" ht="13.8" x14ac:dyDescent="0.25">
      <c r="A104" s="93" t="s">
        <v>174</v>
      </c>
      <c r="B104" s="111" t="s">
        <v>86</v>
      </c>
      <c r="C104" s="83"/>
      <c r="D104" s="84"/>
      <c r="E104" s="84"/>
      <c r="F104" s="84"/>
      <c r="G104" s="85"/>
      <c r="H104" s="88" t="str">
        <f>IF(G104*D104=0,"",G104*D104)</f>
        <v/>
      </c>
    </row>
    <row r="105" spans="1:8" s="86" customFormat="1" ht="13.8" x14ac:dyDescent="0.25">
      <c r="A105" s="93"/>
      <c r="B105" s="127"/>
      <c r="C105" s="83"/>
      <c r="D105" s="84"/>
      <c r="E105" s="84"/>
      <c r="F105" s="84"/>
      <c r="G105" s="85"/>
      <c r="H105" s="88"/>
    </row>
    <row r="106" spans="1:8" s="86" customFormat="1" ht="27.6" x14ac:dyDescent="0.25">
      <c r="A106" s="93"/>
      <c r="B106" s="109" t="s">
        <v>87</v>
      </c>
      <c r="C106" s="83"/>
      <c r="D106" s="84"/>
      <c r="E106" s="84"/>
      <c r="F106" s="84"/>
      <c r="G106" s="85"/>
      <c r="H106" s="88"/>
    </row>
    <row r="107" spans="1:8" s="86" customFormat="1" ht="13.8" x14ac:dyDescent="0.25">
      <c r="A107" s="93"/>
      <c r="B107" s="123" t="s">
        <v>382</v>
      </c>
      <c r="C107" s="83" t="s">
        <v>83</v>
      </c>
      <c r="D107" s="84"/>
      <c r="E107" s="84"/>
      <c r="F107" s="84"/>
      <c r="G107" s="85"/>
      <c r="H107" s="88">
        <f t="shared" ref="H107" si="24">G107*(D107+E107+F107)</f>
        <v>0</v>
      </c>
    </row>
    <row r="108" spans="1:8" s="86" customFormat="1" ht="13.8" x14ac:dyDescent="0.25">
      <c r="A108" s="93"/>
      <c r="B108" s="111"/>
      <c r="C108" s="83"/>
      <c r="D108" s="84"/>
      <c r="E108" s="84"/>
      <c r="F108" s="84"/>
      <c r="G108" s="85"/>
      <c r="H108" s="88"/>
    </row>
    <row r="109" spans="1:8" s="86" customFormat="1" ht="27.6" x14ac:dyDescent="0.25">
      <c r="A109" s="93"/>
      <c r="B109" s="109" t="s">
        <v>166</v>
      </c>
      <c r="C109" s="83"/>
      <c r="D109" s="84"/>
      <c r="E109" s="84"/>
      <c r="F109" s="84"/>
      <c r="G109" s="85"/>
      <c r="H109" s="88"/>
    </row>
    <row r="110" spans="1:8" s="86" customFormat="1" ht="14.4" customHeight="1" x14ac:dyDescent="0.25">
      <c r="A110" s="93"/>
      <c r="B110" s="152" t="s">
        <v>154</v>
      </c>
      <c r="C110" s="83" t="s">
        <v>83</v>
      </c>
      <c r="D110" s="84"/>
      <c r="E110" s="84"/>
      <c r="F110" s="84"/>
      <c r="G110" s="85"/>
      <c r="H110" s="88">
        <f t="shared" ref="H110:H118" si="25">G110*(D110+E110+F110)</f>
        <v>0</v>
      </c>
    </row>
    <row r="111" spans="1:8" s="86" customFormat="1" ht="13.8" x14ac:dyDescent="0.25">
      <c r="A111" s="93"/>
      <c r="B111" s="111"/>
      <c r="C111" s="83"/>
      <c r="D111" s="84"/>
      <c r="E111" s="84"/>
      <c r="F111" s="84"/>
      <c r="G111" s="85"/>
      <c r="H111" s="88"/>
    </row>
    <row r="112" spans="1:8" s="86" customFormat="1" ht="27.6" x14ac:dyDescent="0.25">
      <c r="A112" s="93"/>
      <c r="B112" s="111" t="s">
        <v>90</v>
      </c>
      <c r="C112" s="83" t="s">
        <v>3</v>
      </c>
      <c r="D112" s="84"/>
      <c r="E112" s="84"/>
      <c r="F112" s="84"/>
      <c r="G112" s="85"/>
      <c r="H112" s="88">
        <f t="shared" si="25"/>
        <v>0</v>
      </c>
    </row>
    <row r="113" spans="1:8" s="86" customFormat="1" ht="13.8" x14ac:dyDescent="0.25">
      <c r="A113" s="93"/>
      <c r="B113" s="111"/>
      <c r="C113" s="83"/>
      <c r="D113" s="84"/>
      <c r="E113" s="84"/>
      <c r="F113" s="84"/>
      <c r="G113" s="85"/>
      <c r="H113" s="88"/>
    </row>
    <row r="114" spans="1:8" s="86" customFormat="1" ht="13.8" x14ac:dyDescent="0.25">
      <c r="A114" s="93"/>
      <c r="B114" s="111" t="s">
        <v>93</v>
      </c>
      <c r="C114" s="83" t="s">
        <v>80</v>
      </c>
      <c r="D114" s="84"/>
      <c r="E114" s="84"/>
      <c r="F114" s="84"/>
      <c r="G114" s="85"/>
      <c r="H114" s="88">
        <f t="shared" si="25"/>
        <v>0</v>
      </c>
    </row>
    <row r="115" spans="1:8" s="86" customFormat="1" ht="13.8" x14ac:dyDescent="0.25">
      <c r="A115" s="93"/>
      <c r="B115" s="111" t="s">
        <v>91</v>
      </c>
      <c r="C115" s="83"/>
      <c r="D115" s="84"/>
      <c r="E115" s="84"/>
      <c r="F115" s="84"/>
      <c r="G115" s="85"/>
      <c r="H115" s="88"/>
    </row>
    <row r="116" spans="1:8" s="86" customFormat="1" ht="13.8" x14ac:dyDescent="0.25">
      <c r="A116" s="93"/>
      <c r="B116" s="124" t="s">
        <v>362</v>
      </c>
      <c r="C116" s="83" t="s">
        <v>80</v>
      </c>
      <c r="D116" s="84"/>
      <c r="E116" s="84"/>
      <c r="F116" s="84"/>
      <c r="G116" s="85"/>
      <c r="H116" s="88">
        <f t="shared" si="25"/>
        <v>0</v>
      </c>
    </row>
    <row r="117" spans="1:8" s="86" customFormat="1" ht="13.8" x14ac:dyDescent="0.25">
      <c r="A117" s="93"/>
      <c r="B117" s="124" t="s">
        <v>362</v>
      </c>
      <c r="C117" s="83" t="s">
        <v>80</v>
      </c>
      <c r="D117" s="84"/>
      <c r="E117" s="84"/>
      <c r="F117" s="84"/>
      <c r="G117" s="85"/>
      <c r="H117" s="88">
        <f t="shared" si="25"/>
        <v>0</v>
      </c>
    </row>
    <row r="118" spans="1:8" s="86" customFormat="1" ht="13.8" x14ac:dyDescent="0.25">
      <c r="A118" s="93" t="s">
        <v>65</v>
      </c>
      <c r="B118" s="111" t="s">
        <v>94</v>
      </c>
      <c r="C118" s="83" t="s">
        <v>80</v>
      </c>
      <c r="D118" s="84"/>
      <c r="E118" s="84"/>
      <c r="F118" s="84"/>
      <c r="G118" s="85"/>
      <c r="H118" s="88">
        <f t="shared" si="25"/>
        <v>0</v>
      </c>
    </row>
    <row r="119" spans="1:8" s="86" customFormat="1" ht="13.8" x14ac:dyDescent="0.25">
      <c r="A119" s="91"/>
      <c r="B119" s="129" t="s">
        <v>81</v>
      </c>
      <c r="C119" s="83"/>
      <c r="D119" s="84"/>
      <c r="E119" s="84"/>
      <c r="F119" s="84"/>
      <c r="G119" s="85"/>
      <c r="H119" s="88"/>
    </row>
    <row r="120" spans="1:8" s="86" customFormat="1" ht="13.8" x14ac:dyDescent="0.25">
      <c r="A120" s="91"/>
      <c r="B120" s="129" t="s">
        <v>82</v>
      </c>
      <c r="C120" s="83"/>
      <c r="D120" s="84"/>
      <c r="E120" s="84"/>
      <c r="F120" s="84"/>
      <c r="G120" s="85"/>
      <c r="H120" s="88"/>
    </row>
    <row r="121" spans="1:8" s="86" customFormat="1" ht="13.8" x14ac:dyDescent="0.25">
      <c r="A121" s="93" t="s">
        <v>65</v>
      </c>
      <c r="B121" s="111" t="s">
        <v>95</v>
      </c>
      <c r="C121" s="83" t="s">
        <v>80</v>
      </c>
      <c r="D121" s="84"/>
      <c r="E121" s="84"/>
      <c r="F121" s="84"/>
      <c r="G121" s="85"/>
      <c r="H121" s="88">
        <f t="shared" ref="H121" si="26">G121*(D121+E121+F121)</f>
        <v>0</v>
      </c>
    </row>
    <row r="122" spans="1:8" s="86" customFormat="1" ht="13.8" x14ac:dyDescent="0.25">
      <c r="A122" s="91"/>
      <c r="B122" s="129" t="s">
        <v>81</v>
      </c>
      <c r="C122" s="83"/>
      <c r="D122" s="84"/>
      <c r="E122" s="84"/>
      <c r="F122" s="84"/>
      <c r="G122" s="85"/>
      <c r="H122" s="88"/>
    </row>
    <row r="123" spans="1:8" s="86" customFormat="1" ht="13.8" x14ac:dyDescent="0.25">
      <c r="A123" s="91"/>
      <c r="B123" s="129" t="s">
        <v>82</v>
      </c>
      <c r="C123" s="83"/>
      <c r="D123" s="84"/>
      <c r="E123" s="84"/>
      <c r="F123" s="84"/>
      <c r="G123" s="85"/>
      <c r="H123" s="88"/>
    </row>
    <row r="124" spans="1:8" s="86" customFormat="1" ht="13.8" x14ac:dyDescent="0.25">
      <c r="A124" s="93"/>
      <c r="B124" s="111" t="s">
        <v>96</v>
      </c>
      <c r="C124" s="83"/>
      <c r="D124" s="84"/>
      <c r="E124" s="84"/>
      <c r="F124" s="84"/>
      <c r="G124" s="85"/>
      <c r="H124" s="88"/>
    </row>
    <row r="125" spans="1:8" s="86" customFormat="1" ht="13.8" x14ac:dyDescent="0.25">
      <c r="A125" s="93"/>
      <c r="B125" s="124" t="s">
        <v>362</v>
      </c>
      <c r="C125" s="83" t="s">
        <v>80</v>
      </c>
      <c r="D125" s="84"/>
      <c r="E125" s="84"/>
      <c r="F125" s="84"/>
      <c r="G125" s="85"/>
      <c r="H125" s="88">
        <f t="shared" ref="H125:H128" si="27">G125*(D125+E125+F125)</f>
        <v>0</v>
      </c>
    </row>
    <row r="126" spans="1:8" s="86" customFormat="1" ht="13.8" x14ac:dyDescent="0.25">
      <c r="A126" s="93"/>
      <c r="B126" s="111" t="s">
        <v>97</v>
      </c>
      <c r="C126" s="83" t="s">
        <v>80</v>
      </c>
      <c r="D126" s="84"/>
      <c r="E126" s="84"/>
      <c r="F126" s="84"/>
      <c r="G126" s="85"/>
      <c r="H126" s="88">
        <f t="shared" si="27"/>
        <v>0</v>
      </c>
    </row>
    <row r="127" spans="1:8" s="86" customFormat="1" ht="13.8" x14ac:dyDescent="0.25">
      <c r="A127" s="93"/>
      <c r="B127" s="111" t="s">
        <v>92</v>
      </c>
      <c r="C127" s="83" t="s">
        <v>80</v>
      </c>
      <c r="D127" s="84"/>
      <c r="E127" s="84"/>
      <c r="F127" s="84"/>
      <c r="G127" s="85"/>
      <c r="H127" s="88">
        <f t="shared" si="27"/>
        <v>0</v>
      </c>
    </row>
    <row r="128" spans="1:8" s="86" customFormat="1" ht="15" customHeight="1" x14ac:dyDescent="0.25">
      <c r="A128" s="93" t="s">
        <v>65</v>
      </c>
      <c r="B128" s="126" t="s">
        <v>98</v>
      </c>
      <c r="C128" s="83" t="s">
        <v>80</v>
      </c>
      <c r="D128" s="84"/>
      <c r="E128" s="84"/>
      <c r="F128" s="84"/>
      <c r="G128" s="85"/>
      <c r="H128" s="88">
        <f t="shared" si="27"/>
        <v>0</v>
      </c>
    </row>
    <row r="129" spans="1:8" s="86" customFormat="1" ht="13.8" x14ac:dyDescent="0.25">
      <c r="A129" s="93"/>
      <c r="B129" s="128" t="s">
        <v>99</v>
      </c>
      <c r="C129" s="83"/>
      <c r="D129" s="84"/>
      <c r="E129" s="84"/>
      <c r="F129" s="84"/>
      <c r="G129" s="85"/>
      <c r="H129" s="88"/>
    </row>
    <row r="130" spans="1:8" s="86" customFormat="1" ht="13.8" x14ac:dyDescent="0.25">
      <c r="A130" s="91"/>
      <c r="B130" s="129" t="s">
        <v>81</v>
      </c>
      <c r="C130" s="83"/>
      <c r="D130" s="84"/>
      <c r="E130" s="84"/>
      <c r="F130" s="84"/>
      <c r="G130" s="85"/>
      <c r="H130" s="88"/>
    </row>
    <row r="131" spans="1:8" s="86" customFormat="1" ht="13.8" x14ac:dyDescent="0.25">
      <c r="A131" s="91"/>
      <c r="B131" s="129" t="s">
        <v>82</v>
      </c>
      <c r="C131" s="83"/>
      <c r="D131" s="84"/>
      <c r="E131" s="84"/>
      <c r="F131" s="84"/>
      <c r="G131" s="85"/>
      <c r="H131" s="88"/>
    </row>
    <row r="132" spans="1:8" s="86" customFormat="1" ht="13.8" x14ac:dyDescent="0.25">
      <c r="A132" s="93"/>
      <c r="B132" s="111"/>
      <c r="C132" s="83"/>
      <c r="D132" s="84"/>
      <c r="E132" s="84"/>
      <c r="F132" s="84"/>
      <c r="G132" s="85"/>
      <c r="H132" s="88"/>
    </row>
    <row r="133" spans="1:8" s="86" customFormat="1" ht="27.6" x14ac:dyDescent="0.25">
      <c r="A133" s="93"/>
      <c r="B133" s="109" t="s">
        <v>101</v>
      </c>
      <c r="C133" s="83" t="s">
        <v>3</v>
      </c>
      <c r="D133" s="84"/>
      <c r="E133" s="84"/>
      <c r="F133" s="84"/>
      <c r="G133" s="85"/>
      <c r="H133" s="88">
        <f t="shared" ref="H133" si="28">G133*(D133+E133+F133)</f>
        <v>0</v>
      </c>
    </row>
    <row r="134" spans="1:8" s="86" customFormat="1" ht="14.4" thickBot="1" x14ac:dyDescent="0.3">
      <c r="A134" s="93"/>
      <c r="B134" s="111"/>
      <c r="C134" s="83"/>
      <c r="D134" s="84"/>
      <c r="E134" s="84"/>
      <c r="F134" s="84"/>
      <c r="G134" s="85"/>
      <c r="H134" s="88"/>
    </row>
    <row r="135" spans="1:8" s="112" customFormat="1" ht="15" customHeight="1" thickTop="1" thickBot="1" x14ac:dyDescent="0.3">
      <c r="A135" s="200" t="str">
        <f>CONCATENATE("Sous-total", "  ",A104)</f>
        <v>Sous-total  3.4.4</v>
      </c>
      <c r="B135" s="201"/>
      <c r="C135" s="201"/>
      <c r="D135" s="201"/>
      <c r="E135" s="201"/>
      <c r="F135" s="201"/>
      <c r="G135" s="202"/>
      <c r="H135" s="120">
        <f>SUM(H104:H134)</f>
        <v>0</v>
      </c>
    </row>
    <row r="136" spans="1:8" s="86" customFormat="1" ht="15" customHeight="1" thickTop="1" x14ac:dyDescent="0.25">
      <c r="A136" s="93"/>
      <c r="B136" s="111"/>
      <c r="C136" s="83"/>
      <c r="D136" s="84"/>
      <c r="E136" s="84"/>
      <c r="F136" s="84"/>
      <c r="G136" s="85"/>
      <c r="H136" s="88"/>
    </row>
    <row r="137" spans="1:8" s="86" customFormat="1" ht="15" customHeight="1" x14ac:dyDescent="0.25">
      <c r="A137" s="93" t="s">
        <v>175</v>
      </c>
      <c r="B137" s="111" t="s">
        <v>102</v>
      </c>
      <c r="C137" s="83"/>
      <c r="D137" s="84"/>
      <c r="E137" s="84"/>
      <c r="F137" s="84"/>
      <c r="G137" s="85"/>
      <c r="H137" s="88" t="str">
        <f>IF(G137*D137=0,"",G137*D137)</f>
        <v/>
      </c>
    </row>
    <row r="138" spans="1:8" s="112" customFormat="1" ht="13.8" x14ac:dyDescent="0.25">
      <c r="A138" s="93"/>
      <c r="B138" s="109"/>
      <c r="C138" s="83"/>
      <c r="D138" s="84"/>
      <c r="E138" s="84"/>
      <c r="F138" s="84"/>
      <c r="G138" s="85"/>
      <c r="H138" s="88"/>
    </row>
    <row r="139" spans="1:8" s="112" customFormat="1" ht="27.6" x14ac:dyDescent="0.25">
      <c r="A139" s="93"/>
      <c r="B139" s="109" t="s">
        <v>434</v>
      </c>
      <c r="C139" s="83" t="s">
        <v>80</v>
      </c>
      <c r="D139" s="84"/>
      <c r="E139" s="84"/>
      <c r="F139" s="84"/>
      <c r="G139" s="85"/>
      <c r="H139" s="88">
        <f t="shared" ref="H139" si="29">G139*(D139+E139+F139)</f>
        <v>0</v>
      </c>
    </row>
    <row r="140" spans="1:8" s="112" customFormat="1" ht="13.8" x14ac:dyDescent="0.25">
      <c r="A140" s="93"/>
      <c r="B140" s="109"/>
      <c r="C140" s="83"/>
      <c r="D140" s="84"/>
      <c r="E140" s="84"/>
      <c r="F140" s="84"/>
      <c r="G140" s="85"/>
      <c r="H140" s="88"/>
    </row>
    <row r="141" spans="1:8" s="112" customFormat="1" ht="13.8" x14ac:dyDescent="0.25">
      <c r="A141" s="93"/>
      <c r="B141" s="127" t="s">
        <v>365</v>
      </c>
      <c r="C141" s="83"/>
      <c r="D141" s="84"/>
      <c r="E141" s="84"/>
      <c r="F141" s="84"/>
      <c r="G141" s="85"/>
      <c r="H141" s="88"/>
    </row>
    <row r="142" spans="1:8" s="112" customFormat="1" ht="13.8" x14ac:dyDescent="0.25">
      <c r="A142" s="93" t="s">
        <v>65</v>
      </c>
      <c r="B142" s="111" t="s">
        <v>103</v>
      </c>
      <c r="C142" s="83" t="s">
        <v>80</v>
      </c>
      <c r="D142" s="84"/>
      <c r="E142" s="84"/>
      <c r="F142" s="84"/>
      <c r="G142" s="85"/>
      <c r="H142" s="88">
        <f t="shared" ref="H142" si="30">G142*(D142+E142+F142)</f>
        <v>0</v>
      </c>
    </row>
    <row r="143" spans="1:8" s="112" customFormat="1" ht="13.8" x14ac:dyDescent="0.25">
      <c r="A143" s="93"/>
      <c r="B143" s="124" t="s">
        <v>104</v>
      </c>
      <c r="C143" s="83"/>
      <c r="D143" s="130"/>
      <c r="E143" s="130"/>
      <c r="F143" s="130"/>
      <c r="G143" s="131"/>
      <c r="H143" s="132"/>
    </row>
    <row r="144" spans="1:8" s="119" customFormat="1" ht="13.8" x14ac:dyDescent="0.25">
      <c r="A144" s="93"/>
      <c r="B144" s="124" t="s">
        <v>105</v>
      </c>
      <c r="C144" s="83"/>
      <c r="D144" s="84"/>
      <c r="E144" s="84"/>
      <c r="F144" s="84"/>
      <c r="G144" s="85"/>
      <c r="H144" s="88"/>
    </row>
    <row r="145" spans="1:8" s="119" customFormat="1" ht="13.8" x14ac:dyDescent="0.25">
      <c r="A145" s="93"/>
      <c r="B145" s="124" t="s">
        <v>383</v>
      </c>
      <c r="C145" s="83"/>
      <c r="D145" s="84"/>
      <c r="E145" s="84"/>
      <c r="F145" s="84"/>
      <c r="G145" s="85"/>
      <c r="H145" s="88"/>
    </row>
    <row r="146" spans="1:8" s="119" customFormat="1" ht="13.8" x14ac:dyDescent="0.25">
      <c r="A146" s="93"/>
      <c r="B146" s="124" t="s">
        <v>363</v>
      </c>
      <c r="C146" s="83"/>
      <c r="D146" s="84"/>
      <c r="E146" s="84"/>
      <c r="F146" s="84"/>
      <c r="G146" s="85"/>
      <c r="H146" s="88"/>
    </row>
    <row r="147" spans="1:8" s="112" customFormat="1" ht="27.6" x14ac:dyDescent="0.25">
      <c r="A147" s="93"/>
      <c r="B147" s="111" t="s">
        <v>106</v>
      </c>
      <c r="C147" s="83" t="s">
        <v>3</v>
      </c>
      <c r="D147" s="84"/>
      <c r="E147" s="84"/>
      <c r="F147" s="84"/>
      <c r="G147" s="85"/>
      <c r="H147" s="88">
        <f t="shared" ref="H147:H154" si="31">G147*(D147+E147+F147)</f>
        <v>0</v>
      </c>
    </row>
    <row r="148" spans="1:8" s="112" customFormat="1" ht="13.8" x14ac:dyDescent="0.25">
      <c r="A148" s="93"/>
      <c r="B148" s="111" t="s">
        <v>84</v>
      </c>
      <c r="C148" s="83" t="s">
        <v>80</v>
      </c>
      <c r="D148" s="84"/>
      <c r="E148" s="84"/>
      <c r="F148" s="84"/>
      <c r="G148" s="85"/>
      <c r="H148" s="88">
        <f t="shared" si="31"/>
        <v>0</v>
      </c>
    </row>
    <row r="149" spans="1:8" s="112" customFormat="1" ht="13.8" x14ac:dyDescent="0.25">
      <c r="A149" s="93"/>
      <c r="B149" s="111" t="s">
        <v>107</v>
      </c>
      <c r="C149" s="83" t="s">
        <v>80</v>
      </c>
      <c r="D149" s="84"/>
      <c r="E149" s="84"/>
      <c r="F149" s="84"/>
      <c r="G149" s="85"/>
      <c r="H149" s="88">
        <f t="shared" si="31"/>
        <v>0</v>
      </c>
    </row>
    <row r="150" spans="1:8" s="112" customFormat="1" ht="13.8" x14ac:dyDescent="0.25">
      <c r="A150" s="93"/>
      <c r="B150" s="111" t="s">
        <v>96</v>
      </c>
      <c r="C150" s="83" t="s">
        <v>80</v>
      </c>
      <c r="D150" s="84"/>
      <c r="E150" s="84"/>
      <c r="F150" s="84"/>
      <c r="G150" s="85"/>
      <c r="H150" s="88">
        <f t="shared" si="31"/>
        <v>0</v>
      </c>
    </row>
    <row r="151" spans="1:8" s="112" customFormat="1" ht="13.8" x14ac:dyDescent="0.25">
      <c r="A151" s="93"/>
      <c r="B151" s="109" t="s">
        <v>109</v>
      </c>
      <c r="C151" s="83" t="s">
        <v>80</v>
      </c>
      <c r="D151" s="84"/>
      <c r="E151" s="84"/>
      <c r="F151" s="84"/>
      <c r="G151" s="85"/>
      <c r="H151" s="88">
        <f t="shared" si="31"/>
        <v>0</v>
      </c>
    </row>
    <row r="152" spans="1:8" s="112" customFormat="1" ht="13.8" x14ac:dyDescent="0.25">
      <c r="A152" s="93"/>
      <c r="B152" s="111" t="s">
        <v>108</v>
      </c>
      <c r="C152" s="83" t="s">
        <v>80</v>
      </c>
      <c r="D152" s="84"/>
      <c r="E152" s="84"/>
      <c r="F152" s="84"/>
      <c r="G152" s="85"/>
      <c r="H152" s="88">
        <f t="shared" si="31"/>
        <v>0</v>
      </c>
    </row>
    <row r="153" spans="1:8" s="112" customFormat="1" ht="13.8" x14ac:dyDescent="0.25">
      <c r="A153" s="93"/>
      <c r="B153" s="109" t="s">
        <v>111</v>
      </c>
      <c r="C153" s="83" t="s">
        <v>80</v>
      </c>
      <c r="D153" s="84"/>
      <c r="E153" s="84"/>
      <c r="F153" s="84"/>
      <c r="G153" s="85"/>
      <c r="H153" s="88">
        <f t="shared" si="31"/>
        <v>0</v>
      </c>
    </row>
    <row r="154" spans="1:8" s="112" customFormat="1" ht="13.8" x14ac:dyDescent="0.25">
      <c r="A154" s="93"/>
      <c r="B154" s="109" t="s">
        <v>110</v>
      </c>
      <c r="C154" s="83" t="s">
        <v>80</v>
      </c>
      <c r="D154" s="84"/>
      <c r="E154" s="84"/>
      <c r="F154" s="84"/>
      <c r="G154" s="85"/>
      <c r="H154" s="88">
        <f t="shared" si="31"/>
        <v>0</v>
      </c>
    </row>
    <row r="155" spans="1:8" s="86" customFormat="1" ht="15" customHeight="1" thickBot="1" x14ac:dyDescent="0.3">
      <c r="A155" s="93"/>
      <c r="B155" s="111"/>
      <c r="C155" s="83"/>
      <c r="D155" s="84"/>
      <c r="E155" s="84"/>
      <c r="F155" s="84"/>
      <c r="G155" s="85"/>
      <c r="H155" s="88"/>
    </row>
    <row r="156" spans="1:8" s="112" customFormat="1" ht="15" customHeight="1" thickTop="1" thickBot="1" x14ac:dyDescent="0.3">
      <c r="A156" s="200" t="str">
        <f>CONCATENATE("Sous-total", "  ",A137)</f>
        <v>Sous-total  3.4.5</v>
      </c>
      <c r="B156" s="201"/>
      <c r="C156" s="201"/>
      <c r="D156" s="201"/>
      <c r="E156" s="201"/>
      <c r="F156" s="201"/>
      <c r="G156" s="202"/>
      <c r="H156" s="120">
        <f>SUM(H137:H155)</f>
        <v>0</v>
      </c>
    </row>
    <row r="157" spans="1:8" s="86" customFormat="1" ht="15" customHeight="1" thickTop="1" x14ac:dyDescent="0.25">
      <c r="A157" s="93"/>
      <c r="B157" s="111"/>
      <c r="C157" s="83"/>
      <c r="D157" s="84"/>
      <c r="E157" s="84"/>
      <c r="F157" s="84"/>
      <c r="G157" s="85"/>
      <c r="H157" s="88"/>
    </row>
    <row r="158" spans="1:8" s="86" customFormat="1" ht="15" customHeight="1" x14ac:dyDescent="0.25">
      <c r="A158" s="93" t="s">
        <v>366</v>
      </c>
      <c r="B158" s="111" t="s">
        <v>112</v>
      </c>
      <c r="C158" s="83"/>
      <c r="D158" s="84"/>
      <c r="E158" s="84"/>
      <c r="F158" s="84"/>
      <c r="G158" s="85"/>
      <c r="H158" s="88" t="str">
        <f>IF(G158*D158=0,"",G158*D158)</f>
        <v/>
      </c>
    </row>
    <row r="159" spans="1:8" s="119" customFormat="1" ht="13.2" x14ac:dyDescent="0.25">
      <c r="A159" s="133"/>
      <c r="B159" s="134"/>
      <c r="C159" s="135"/>
      <c r="D159" s="116"/>
      <c r="E159" s="116"/>
      <c r="F159" s="116"/>
      <c r="G159" s="117"/>
      <c r="H159" s="136"/>
    </row>
    <row r="160" spans="1:8" s="119" customFormat="1" ht="13.8" x14ac:dyDescent="0.25">
      <c r="A160" s="93"/>
      <c r="B160" s="137" t="s">
        <v>113</v>
      </c>
      <c r="C160" s="83"/>
      <c r="D160" s="116"/>
      <c r="E160" s="116"/>
      <c r="F160" s="116"/>
      <c r="G160" s="117"/>
      <c r="H160" s="136"/>
    </row>
    <row r="161" spans="1:8" s="119" customFormat="1" ht="41.4" x14ac:dyDescent="0.25">
      <c r="A161" s="93" t="s">
        <v>65</v>
      </c>
      <c r="B161" s="111" t="s">
        <v>367</v>
      </c>
      <c r="C161" s="83" t="s">
        <v>3</v>
      </c>
      <c r="D161" s="84"/>
      <c r="E161" s="84"/>
      <c r="F161" s="84"/>
      <c r="G161" s="85"/>
      <c r="H161" s="88">
        <f t="shared" ref="H161" si="32">G161*(D161+E161+F161)</f>
        <v>0</v>
      </c>
    </row>
    <row r="162" spans="1:8" s="112" customFormat="1" ht="13.8" x14ac:dyDescent="0.25">
      <c r="A162" s="93"/>
      <c r="B162" s="121" t="s">
        <v>104</v>
      </c>
      <c r="C162" s="83"/>
      <c r="D162" s="130"/>
      <c r="E162" s="130"/>
      <c r="F162" s="130"/>
      <c r="G162" s="131"/>
      <c r="H162" s="132"/>
    </row>
    <row r="163" spans="1:8" s="119" customFormat="1" ht="13.8" x14ac:dyDescent="0.25">
      <c r="A163" s="93"/>
      <c r="B163" s="121" t="s">
        <v>105</v>
      </c>
      <c r="C163" s="83"/>
      <c r="D163" s="84"/>
      <c r="E163" s="84"/>
      <c r="F163" s="84"/>
      <c r="G163" s="85"/>
      <c r="H163" s="88"/>
    </row>
    <row r="164" spans="1:8" s="119" customFormat="1" ht="14.4" customHeight="1" x14ac:dyDescent="0.25">
      <c r="A164" s="93"/>
      <c r="B164" s="111" t="s">
        <v>114</v>
      </c>
      <c r="C164" s="83"/>
      <c r="D164" s="116"/>
      <c r="E164" s="116"/>
      <c r="F164" s="116"/>
      <c r="G164" s="117"/>
      <c r="H164" s="136"/>
    </row>
    <row r="165" spans="1:8" s="119" customFormat="1" ht="13.8" x14ac:dyDescent="0.25">
      <c r="A165" s="93"/>
      <c r="B165" s="111" t="s">
        <v>115</v>
      </c>
      <c r="C165" s="83"/>
      <c r="D165" s="116"/>
      <c r="E165" s="116"/>
      <c r="F165" s="116"/>
      <c r="G165" s="117"/>
      <c r="H165" s="136"/>
    </row>
    <row r="166" spans="1:8" s="119" customFormat="1" ht="13.8" x14ac:dyDescent="0.25">
      <c r="A166" s="93"/>
      <c r="B166" s="111" t="s">
        <v>116</v>
      </c>
      <c r="C166" s="83"/>
      <c r="D166" s="116"/>
      <c r="E166" s="116"/>
      <c r="F166" s="116"/>
      <c r="G166" s="117"/>
      <c r="H166" s="136"/>
    </row>
    <row r="167" spans="1:8" s="112" customFormat="1" ht="27.6" x14ac:dyDescent="0.25">
      <c r="A167" s="93"/>
      <c r="B167" s="111" t="s">
        <v>164</v>
      </c>
      <c r="C167" s="83"/>
      <c r="D167" s="130"/>
      <c r="E167" s="130"/>
      <c r="F167" s="130"/>
      <c r="G167" s="131"/>
      <c r="H167" s="88"/>
    </row>
    <row r="168" spans="1:8" s="112" customFormat="1" ht="13.8" x14ac:dyDescent="0.25">
      <c r="A168" s="93"/>
      <c r="B168" s="111" t="s">
        <v>115</v>
      </c>
      <c r="C168" s="83"/>
      <c r="D168" s="130"/>
      <c r="E168" s="130"/>
      <c r="F168" s="130"/>
      <c r="G168" s="131"/>
      <c r="H168" s="88"/>
    </row>
    <row r="169" spans="1:8" s="119" customFormat="1" ht="13.8" x14ac:dyDescent="0.25">
      <c r="A169" s="93"/>
      <c r="B169" s="111"/>
      <c r="C169" s="83"/>
      <c r="D169" s="116"/>
      <c r="E169" s="116"/>
      <c r="F169" s="116"/>
      <c r="G169" s="117"/>
      <c r="H169" s="136"/>
    </row>
    <row r="170" spans="1:8" s="119" customFormat="1" ht="13.8" x14ac:dyDescent="0.25">
      <c r="A170" s="93"/>
      <c r="B170" s="127" t="s">
        <v>364</v>
      </c>
      <c r="C170" s="83" t="s">
        <v>3</v>
      </c>
      <c r="D170" s="84"/>
      <c r="E170" s="84"/>
      <c r="F170" s="84"/>
      <c r="G170" s="85"/>
      <c r="H170" s="88">
        <f t="shared" ref="H170" si="33">G170*(D170+E170+F170)</f>
        <v>0</v>
      </c>
    </row>
    <row r="171" spans="1:8" s="119" customFormat="1" ht="13.8" x14ac:dyDescent="0.25">
      <c r="A171" s="93"/>
      <c r="B171" s="111" t="s">
        <v>117</v>
      </c>
      <c r="C171" s="83"/>
      <c r="D171" s="116"/>
      <c r="E171" s="116"/>
      <c r="F171" s="116"/>
      <c r="G171" s="117"/>
      <c r="H171" s="136"/>
    </row>
    <row r="172" spans="1:8" s="119" customFormat="1" ht="13.8" x14ac:dyDescent="0.25">
      <c r="A172" s="93"/>
      <c r="B172" s="111" t="s">
        <v>384</v>
      </c>
      <c r="C172" s="83"/>
      <c r="D172" s="116"/>
      <c r="E172" s="116"/>
      <c r="F172" s="116"/>
      <c r="G172" s="117"/>
      <c r="H172" s="136"/>
    </row>
    <row r="173" spans="1:8" s="86" customFormat="1" ht="15" customHeight="1" x14ac:dyDescent="0.25">
      <c r="A173" s="93"/>
      <c r="B173" s="111" t="s">
        <v>118</v>
      </c>
      <c r="C173" s="83"/>
      <c r="D173" s="84"/>
      <c r="E173" s="84"/>
      <c r="F173" s="84"/>
      <c r="G173" s="85"/>
      <c r="H173" s="88"/>
    </row>
    <row r="174" spans="1:8" s="119" customFormat="1" ht="13.8" thickBot="1" x14ac:dyDescent="0.3">
      <c r="A174" s="113"/>
      <c r="B174" s="114"/>
      <c r="C174" s="115"/>
      <c r="D174" s="117"/>
      <c r="E174" s="117"/>
      <c r="F174" s="117"/>
      <c r="G174" s="117"/>
      <c r="H174" s="118"/>
    </row>
    <row r="175" spans="1:8" s="112" customFormat="1" ht="15" customHeight="1" thickTop="1" thickBot="1" x14ac:dyDescent="0.3">
      <c r="A175" s="200" t="str">
        <f>CONCATENATE("Sous-total", "  ",A158)</f>
        <v>Sous-total  3.4.6</v>
      </c>
      <c r="B175" s="201"/>
      <c r="C175" s="201"/>
      <c r="D175" s="201"/>
      <c r="E175" s="201"/>
      <c r="F175" s="201"/>
      <c r="G175" s="202"/>
      <c r="H175" s="120">
        <f>SUM(H158:H174)</f>
        <v>0</v>
      </c>
    </row>
    <row r="176" spans="1:8" s="86" customFormat="1" ht="15" customHeight="1" thickTop="1" x14ac:dyDescent="0.25">
      <c r="A176" s="93"/>
      <c r="B176" s="111"/>
      <c r="C176" s="83"/>
      <c r="D176" s="84"/>
      <c r="E176" s="84"/>
      <c r="F176" s="84"/>
      <c r="G176" s="85"/>
      <c r="H176" s="88"/>
    </row>
    <row r="177" spans="1:8" s="86" customFormat="1" ht="15" customHeight="1" x14ac:dyDescent="0.25">
      <c r="A177" s="93" t="s">
        <v>368</v>
      </c>
      <c r="B177" s="111" t="s">
        <v>119</v>
      </c>
      <c r="C177" s="83"/>
      <c r="D177" s="84"/>
      <c r="E177" s="84"/>
      <c r="F177" s="84"/>
      <c r="G177" s="85"/>
      <c r="H177" s="88" t="str">
        <f>IF(G177*D177=0,"",G177*D177)</f>
        <v/>
      </c>
    </row>
    <row r="178" spans="1:8" s="112" customFormat="1" ht="13.8" x14ac:dyDescent="0.25">
      <c r="A178" s="93"/>
      <c r="B178" s="109"/>
      <c r="C178" s="83"/>
      <c r="D178" s="130"/>
      <c r="E178" s="130"/>
      <c r="F178" s="130"/>
      <c r="G178" s="131"/>
      <c r="H178" s="132"/>
    </row>
    <row r="179" spans="1:8" s="112" customFormat="1" ht="13.8" x14ac:dyDescent="0.25">
      <c r="A179" s="93"/>
      <c r="B179" s="138" t="s">
        <v>369</v>
      </c>
      <c r="C179" s="83"/>
      <c r="D179" s="130"/>
      <c r="E179" s="130"/>
      <c r="F179" s="130"/>
      <c r="G179" s="131"/>
      <c r="H179" s="132"/>
    </row>
    <row r="180" spans="1:8" s="119" customFormat="1" ht="27.6" x14ac:dyDescent="0.25">
      <c r="A180" s="93"/>
      <c r="B180" s="109" t="s">
        <v>120</v>
      </c>
      <c r="C180" s="83" t="s">
        <v>3</v>
      </c>
      <c r="D180" s="84"/>
      <c r="E180" s="84"/>
      <c r="F180" s="84"/>
      <c r="G180" s="85"/>
      <c r="H180" s="88">
        <f t="shared" ref="H180" si="34">G180*(D180+E180+F180)</f>
        <v>0</v>
      </c>
    </row>
    <row r="181" spans="1:8" s="119" customFormat="1" ht="13.8" x14ac:dyDescent="0.25">
      <c r="A181" s="93"/>
      <c r="B181" s="128" t="s">
        <v>121</v>
      </c>
      <c r="C181" s="83"/>
      <c r="D181" s="116"/>
      <c r="E181" s="116"/>
      <c r="F181" s="116"/>
      <c r="G181" s="117"/>
      <c r="H181" s="136"/>
    </row>
    <row r="182" spans="1:8" s="119" customFormat="1" ht="13.8" x14ac:dyDescent="0.25">
      <c r="A182" s="93"/>
      <c r="B182" s="128" t="s">
        <v>122</v>
      </c>
      <c r="C182" s="83"/>
      <c r="D182" s="116"/>
      <c r="E182" s="116"/>
      <c r="F182" s="116"/>
      <c r="G182" s="117"/>
      <c r="H182" s="136"/>
    </row>
    <row r="183" spans="1:8" s="119" customFormat="1" ht="13.8" x14ac:dyDescent="0.25">
      <c r="A183" s="93"/>
      <c r="B183" s="128" t="s">
        <v>123</v>
      </c>
      <c r="C183" s="83"/>
      <c r="D183" s="116"/>
      <c r="E183" s="116"/>
      <c r="F183" s="116"/>
      <c r="G183" s="117"/>
      <c r="H183" s="136"/>
    </row>
    <row r="184" spans="1:8" s="119" customFormat="1" ht="13.8" x14ac:dyDescent="0.25">
      <c r="A184" s="93"/>
      <c r="B184" s="128" t="s">
        <v>124</v>
      </c>
      <c r="C184" s="83"/>
      <c r="D184" s="116"/>
      <c r="E184" s="116"/>
      <c r="F184" s="116"/>
      <c r="G184" s="117"/>
      <c r="H184" s="136"/>
    </row>
    <row r="185" spans="1:8" s="119" customFormat="1" ht="13.2" x14ac:dyDescent="0.25">
      <c r="A185" s="133"/>
      <c r="B185" s="134"/>
      <c r="C185" s="135"/>
      <c r="D185" s="116"/>
      <c r="E185" s="116"/>
      <c r="F185" s="116"/>
      <c r="G185" s="117"/>
      <c r="H185" s="136"/>
    </row>
    <row r="186" spans="1:8" s="119" customFormat="1" ht="27.6" x14ac:dyDescent="0.25">
      <c r="A186" s="93"/>
      <c r="B186" s="109" t="s">
        <v>125</v>
      </c>
      <c r="C186" s="83" t="s">
        <v>3</v>
      </c>
      <c r="D186" s="84"/>
      <c r="E186" s="84"/>
      <c r="F186" s="84"/>
      <c r="G186" s="85"/>
      <c r="H186" s="88">
        <f t="shared" ref="H186" si="35">G186*(D186+E186+F186)</f>
        <v>0</v>
      </c>
    </row>
    <row r="187" spans="1:8" s="119" customFormat="1" ht="13.8" thickBot="1" x14ac:dyDescent="0.3">
      <c r="A187" s="113"/>
      <c r="B187" s="114"/>
      <c r="C187" s="115"/>
      <c r="D187" s="117"/>
      <c r="E187" s="117"/>
      <c r="F187" s="117"/>
      <c r="G187" s="117"/>
      <c r="H187" s="118"/>
    </row>
    <row r="188" spans="1:8" s="112" customFormat="1" ht="15" customHeight="1" thickTop="1" thickBot="1" x14ac:dyDescent="0.3">
      <c r="A188" s="200" t="str">
        <f>CONCATENATE("Sous-total", "  ",A177)</f>
        <v>Sous-total  3.4.7</v>
      </c>
      <c r="B188" s="201"/>
      <c r="C188" s="201"/>
      <c r="D188" s="201"/>
      <c r="E188" s="201"/>
      <c r="F188" s="201"/>
      <c r="G188" s="202"/>
      <c r="H188" s="120">
        <f>SUM(H177:H187)</f>
        <v>0</v>
      </c>
    </row>
    <row r="189" spans="1:8" s="86" customFormat="1" ht="14.4" thickTop="1" x14ac:dyDescent="0.25">
      <c r="A189" s="91"/>
      <c r="B189" s="92"/>
      <c r="C189" s="83"/>
      <c r="D189" s="84"/>
      <c r="E189" s="84"/>
      <c r="F189" s="84"/>
      <c r="G189" s="85"/>
      <c r="H189" s="88"/>
    </row>
    <row r="190" spans="1:8" s="86" customFormat="1" ht="15" customHeight="1" x14ac:dyDescent="0.25">
      <c r="A190" s="93" t="s">
        <v>370</v>
      </c>
      <c r="B190" s="111" t="s">
        <v>126</v>
      </c>
      <c r="C190" s="83"/>
      <c r="D190" s="84"/>
      <c r="E190" s="84"/>
      <c r="F190" s="84"/>
      <c r="G190" s="85"/>
      <c r="H190" s="88" t="str">
        <f>IF(G190*D190=0,"",G190*D190)</f>
        <v/>
      </c>
    </row>
    <row r="191" spans="1:8" s="86" customFormat="1" ht="13.8" x14ac:dyDescent="0.25">
      <c r="A191" s="91"/>
      <c r="B191" s="92"/>
      <c r="C191" s="83"/>
      <c r="D191" s="84"/>
      <c r="E191" s="84"/>
      <c r="F191" s="84"/>
      <c r="G191" s="85"/>
      <c r="H191" s="88"/>
    </row>
    <row r="192" spans="1:8" s="86" customFormat="1" ht="41.4" x14ac:dyDescent="0.25">
      <c r="A192" s="93" t="s">
        <v>65</v>
      </c>
      <c r="B192" s="109" t="s">
        <v>127</v>
      </c>
      <c r="C192" s="83" t="s">
        <v>3</v>
      </c>
      <c r="D192" s="84"/>
      <c r="E192" s="84"/>
      <c r="F192" s="84"/>
      <c r="G192" s="85"/>
      <c r="H192" s="88">
        <f t="shared" ref="H192" si="36">G192*(D192+E192+F192)</f>
        <v>0</v>
      </c>
    </row>
    <row r="193" spans="1:8" s="112" customFormat="1" ht="13.8" x14ac:dyDescent="0.25">
      <c r="A193" s="93"/>
      <c r="B193" s="124" t="s">
        <v>104</v>
      </c>
      <c r="C193" s="83"/>
      <c r="D193" s="130"/>
      <c r="E193" s="130"/>
      <c r="F193" s="130"/>
      <c r="G193" s="131"/>
      <c r="H193" s="132"/>
    </row>
    <row r="194" spans="1:8" s="119" customFormat="1" ht="13.8" x14ac:dyDescent="0.25">
      <c r="A194" s="93"/>
      <c r="B194" s="124" t="s">
        <v>105</v>
      </c>
      <c r="C194" s="83"/>
      <c r="D194" s="84"/>
      <c r="E194" s="84"/>
      <c r="F194" s="84"/>
      <c r="G194" s="85"/>
      <c r="H194" s="88"/>
    </row>
    <row r="195" spans="1:8" s="86" customFormat="1" ht="13.8" x14ac:dyDescent="0.25">
      <c r="A195" s="93"/>
      <c r="B195" s="111"/>
      <c r="C195" s="83"/>
      <c r="D195" s="84"/>
      <c r="E195" s="84"/>
      <c r="F195" s="84"/>
      <c r="G195" s="85"/>
      <c r="H195" s="88"/>
    </row>
    <row r="196" spans="1:8" s="86" customFormat="1" ht="13.8" x14ac:dyDescent="0.25">
      <c r="A196" s="93"/>
      <c r="B196" s="111" t="s">
        <v>371</v>
      </c>
      <c r="C196" s="83" t="s">
        <v>9</v>
      </c>
      <c r="D196" s="84"/>
      <c r="E196" s="84"/>
      <c r="F196" s="84"/>
      <c r="G196" s="85"/>
      <c r="H196" s="88"/>
    </row>
    <row r="197" spans="1:8" s="86" customFormat="1" ht="41.4" x14ac:dyDescent="0.25">
      <c r="A197" s="93"/>
      <c r="B197" s="111" t="s">
        <v>372</v>
      </c>
      <c r="C197" s="83" t="s">
        <v>3</v>
      </c>
      <c r="D197" s="84"/>
      <c r="E197" s="84"/>
      <c r="F197" s="84"/>
      <c r="G197" s="85"/>
      <c r="H197" s="88">
        <f t="shared" ref="H197" si="37">G197*(D197+E197+F197)</f>
        <v>0</v>
      </c>
    </row>
    <row r="198" spans="1:8" s="119" customFormat="1" ht="13.8" thickBot="1" x14ac:dyDescent="0.3">
      <c r="A198" s="113"/>
      <c r="B198" s="114"/>
      <c r="C198" s="115"/>
      <c r="D198" s="117"/>
      <c r="E198" s="117"/>
      <c r="F198" s="117"/>
      <c r="G198" s="117"/>
      <c r="H198" s="118"/>
    </row>
    <row r="199" spans="1:8" s="112" customFormat="1" ht="15" customHeight="1" thickTop="1" thickBot="1" x14ac:dyDescent="0.3">
      <c r="A199" s="200" t="str">
        <f>CONCATENATE("Sous-total", "  ",A190)</f>
        <v>Sous-total  3.4.8</v>
      </c>
      <c r="B199" s="201"/>
      <c r="C199" s="201"/>
      <c r="D199" s="201"/>
      <c r="E199" s="201"/>
      <c r="F199" s="201"/>
      <c r="G199" s="202"/>
      <c r="H199" s="120">
        <f>SUM(H190:H198)</f>
        <v>0</v>
      </c>
    </row>
    <row r="200" spans="1:8" s="86" customFormat="1" ht="14.4" thickTop="1" x14ac:dyDescent="0.25">
      <c r="A200" s="91"/>
      <c r="B200" s="92"/>
      <c r="C200" s="83"/>
      <c r="D200" s="84"/>
      <c r="E200" s="84"/>
      <c r="F200" s="84"/>
      <c r="G200" s="85"/>
      <c r="H200" s="88"/>
    </row>
    <row r="201" spans="1:8" s="86" customFormat="1" ht="15" customHeight="1" x14ac:dyDescent="0.25">
      <c r="A201" s="93" t="s">
        <v>373</v>
      </c>
      <c r="B201" s="111" t="s">
        <v>374</v>
      </c>
      <c r="C201" s="83"/>
      <c r="D201" s="84"/>
      <c r="E201" s="84"/>
      <c r="F201" s="84"/>
      <c r="G201" s="85"/>
      <c r="H201" s="88" t="str">
        <f>IF(G201*D201=0,"",G201*D201)</f>
        <v/>
      </c>
    </row>
    <row r="202" spans="1:8" s="86" customFormat="1" ht="13.8" x14ac:dyDescent="0.25">
      <c r="A202" s="91"/>
      <c r="B202" s="92"/>
      <c r="C202" s="83"/>
      <c r="D202" s="84"/>
      <c r="E202" s="84"/>
      <c r="F202" s="84"/>
      <c r="G202" s="85"/>
      <c r="H202" s="88"/>
    </row>
    <row r="203" spans="1:8" s="86" customFormat="1" ht="41.4" x14ac:dyDescent="0.25">
      <c r="A203" s="93"/>
      <c r="B203" s="111" t="s">
        <v>128</v>
      </c>
      <c r="C203" s="83" t="s">
        <v>3</v>
      </c>
      <c r="D203" s="84"/>
      <c r="E203" s="84"/>
      <c r="F203" s="84"/>
      <c r="G203" s="85"/>
      <c r="H203" s="88">
        <f t="shared" ref="H203" si="38">G203*(D203+E203+F203)</f>
        <v>0</v>
      </c>
    </row>
    <row r="204" spans="1:8" s="119" customFormat="1" ht="13.8" thickBot="1" x14ac:dyDescent="0.3">
      <c r="A204" s="113"/>
      <c r="B204" s="114"/>
      <c r="C204" s="115"/>
      <c r="D204" s="117"/>
      <c r="E204" s="117"/>
      <c r="F204" s="117"/>
      <c r="G204" s="117"/>
      <c r="H204" s="118"/>
    </row>
    <row r="205" spans="1:8" s="112" customFormat="1" ht="15" customHeight="1" thickTop="1" thickBot="1" x14ac:dyDescent="0.3">
      <c r="A205" s="200" t="str">
        <f>CONCATENATE("Sous-total", "  ",A201)</f>
        <v>Sous-total  3.4.9</v>
      </c>
      <c r="B205" s="201"/>
      <c r="C205" s="201"/>
      <c r="D205" s="201"/>
      <c r="E205" s="201"/>
      <c r="F205" s="201"/>
      <c r="G205" s="202"/>
      <c r="H205" s="120">
        <f>SUM(H202:H204)</f>
        <v>0</v>
      </c>
    </row>
    <row r="206" spans="1:8" s="86" customFormat="1" ht="15" customHeight="1" thickTop="1" x14ac:dyDescent="0.25">
      <c r="A206" s="93"/>
      <c r="B206" s="111"/>
      <c r="C206" s="83"/>
      <c r="D206" s="84"/>
      <c r="E206" s="84"/>
      <c r="F206" s="84"/>
      <c r="G206" s="85"/>
      <c r="H206" s="88"/>
    </row>
    <row r="207" spans="1:8" s="86" customFormat="1" ht="15" customHeight="1" x14ac:dyDescent="0.25">
      <c r="A207" s="93" t="s">
        <v>375</v>
      </c>
      <c r="B207" s="111" t="s">
        <v>129</v>
      </c>
      <c r="C207" s="83"/>
      <c r="D207" s="84"/>
      <c r="E207" s="84"/>
      <c r="F207" s="84"/>
      <c r="G207" s="85"/>
      <c r="H207" s="88" t="str">
        <f t="shared" ref="H207" si="39">IF(G207*D207=0,"",G207*D207)</f>
        <v/>
      </c>
    </row>
    <row r="208" spans="1:8" s="86" customFormat="1" ht="14.4" customHeight="1" x14ac:dyDescent="0.25">
      <c r="A208" s="93"/>
      <c r="B208" s="111"/>
      <c r="C208" s="83"/>
      <c r="D208" s="84"/>
      <c r="E208" s="84"/>
      <c r="F208" s="84"/>
      <c r="G208" s="85"/>
      <c r="H208" s="88"/>
    </row>
    <row r="209" spans="1:8" s="86" customFormat="1" ht="15" customHeight="1" x14ac:dyDescent="0.25">
      <c r="A209" s="93"/>
      <c r="B209" s="127" t="s">
        <v>377</v>
      </c>
      <c r="C209" s="83"/>
      <c r="D209" s="84"/>
      <c r="E209" s="84"/>
      <c r="F209" s="84"/>
      <c r="G209" s="85"/>
      <c r="H209" s="88"/>
    </row>
    <row r="210" spans="1:8" s="86" customFormat="1" ht="41.4" x14ac:dyDescent="0.25">
      <c r="A210" s="93"/>
      <c r="B210" s="109" t="s">
        <v>131</v>
      </c>
      <c r="C210" s="83"/>
      <c r="D210" s="84"/>
      <c r="E210" s="84"/>
      <c r="F210" s="84"/>
      <c r="G210" s="85"/>
      <c r="H210" s="88"/>
    </row>
    <row r="211" spans="1:8" s="86" customFormat="1" ht="14.4" customHeight="1" x14ac:dyDescent="0.25">
      <c r="A211" s="93"/>
      <c r="B211" s="123" t="s">
        <v>132</v>
      </c>
      <c r="C211" s="83" t="s">
        <v>83</v>
      </c>
      <c r="D211" s="84"/>
      <c r="E211" s="84"/>
      <c r="F211" s="84"/>
      <c r="G211" s="85"/>
      <c r="H211" s="88">
        <f t="shared" ref="H211:H218" si="40">G211*(D211+E211+F211)</f>
        <v>0</v>
      </c>
    </row>
    <row r="212" spans="1:8" s="86" customFormat="1" ht="15" customHeight="1" x14ac:dyDescent="0.25">
      <c r="A212" s="93"/>
      <c r="B212" s="123" t="s">
        <v>133</v>
      </c>
      <c r="C212" s="83" t="s">
        <v>83</v>
      </c>
      <c r="D212" s="84"/>
      <c r="E212" s="84"/>
      <c r="F212" s="84"/>
      <c r="G212" s="85"/>
      <c r="H212" s="88">
        <f t="shared" si="40"/>
        <v>0</v>
      </c>
    </row>
    <row r="213" spans="1:8" s="86" customFormat="1" ht="14.4" customHeight="1" x14ac:dyDescent="0.25">
      <c r="A213" s="93"/>
      <c r="B213" s="123" t="s">
        <v>134</v>
      </c>
      <c r="C213" s="83" t="s">
        <v>83</v>
      </c>
      <c r="D213" s="84"/>
      <c r="E213" s="84"/>
      <c r="F213" s="84"/>
      <c r="G213" s="85"/>
      <c r="H213" s="88">
        <f t="shared" si="40"/>
        <v>0</v>
      </c>
    </row>
    <row r="214" spans="1:8" s="86" customFormat="1" ht="15" customHeight="1" x14ac:dyDescent="0.25">
      <c r="A214" s="93"/>
      <c r="B214" s="123" t="s">
        <v>135</v>
      </c>
      <c r="C214" s="83" t="s">
        <v>83</v>
      </c>
      <c r="D214" s="84"/>
      <c r="E214" s="84"/>
      <c r="F214" s="84"/>
      <c r="G214" s="85"/>
      <c r="H214" s="88">
        <f t="shared" si="40"/>
        <v>0</v>
      </c>
    </row>
    <row r="215" spans="1:8" s="86" customFormat="1" ht="14.4" customHeight="1" x14ac:dyDescent="0.25">
      <c r="A215" s="93"/>
      <c r="B215" s="123" t="s">
        <v>136</v>
      </c>
      <c r="C215" s="83" t="s">
        <v>83</v>
      </c>
      <c r="D215" s="84"/>
      <c r="E215" s="84"/>
      <c r="F215" s="84"/>
      <c r="G215" s="85"/>
      <c r="H215" s="88">
        <f t="shared" si="40"/>
        <v>0</v>
      </c>
    </row>
    <row r="216" spans="1:8" s="86" customFormat="1" ht="15" customHeight="1" x14ac:dyDescent="0.25">
      <c r="A216" s="93"/>
      <c r="B216" s="123" t="s">
        <v>137</v>
      </c>
      <c r="C216" s="83" t="s">
        <v>83</v>
      </c>
      <c r="D216" s="84"/>
      <c r="E216" s="84"/>
      <c r="F216" s="84"/>
      <c r="G216" s="85"/>
      <c r="H216" s="88">
        <f t="shared" si="40"/>
        <v>0</v>
      </c>
    </row>
    <row r="217" spans="1:8" s="86" customFormat="1" ht="15" customHeight="1" x14ac:dyDescent="0.25">
      <c r="A217" s="93"/>
      <c r="B217" s="123" t="s">
        <v>138</v>
      </c>
      <c r="C217" s="83" t="s">
        <v>83</v>
      </c>
      <c r="D217" s="84"/>
      <c r="E217" s="84"/>
      <c r="F217" s="84"/>
      <c r="G217" s="85"/>
      <c r="H217" s="88">
        <f t="shared" si="40"/>
        <v>0</v>
      </c>
    </row>
    <row r="218" spans="1:8" s="86" customFormat="1" ht="14.4" customHeight="1" x14ac:dyDescent="0.25">
      <c r="A218" s="93"/>
      <c r="B218" s="123" t="s">
        <v>139</v>
      </c>
      <c r="C218" s="83" t="s">
        <v>83</v>
      </c>
      <c r="D218" s="84"/>
      <c r="E218" s="84"/>
      <c r="F218" s="84"/>
      <c r="G218" s="85"/>
      <c r="H218" s="88">
        <f t="shared" si="40"/>
        <v>0</v>
      </c>
    </row>
    <row r="219" spans="1:8" s="86" customFormat="1" ht="14.4" customHeight="1" x14ac:dyDescent="0.25">
      <c r="A219" s="93"/>
      <c r="B219" s="139"/>
      <c r="C219" s="83"/>
      <c r="D219" s="84"/>
      <c r="E219" s="84"/>
      <c r="F219" s="84"/>
      <c r="G219" s="85"/>
      <c r="H219" s="88"/>
    </row>
    <row r="220" spans="1:8" s="86" customFormat="1" ht="27.6" x14ac:dyDescent="0.25">
      <c r="A220" s="93"/>
      <c r="B220" s="149" t="s">
        <v>376</v>
      </c>
      <c r="C220" s="83"/>
      <c r="D220" s="84"/>
      <c r="E220" s="84"/>
      <c r="F220" s="84"/>
      <c r="G220" s="85"/>
      <c r="H220" s="88"/>
    </row>
    <row r="221" spans="1:8" s="86" customFormat="1" ht="14.4" customHeight="1" x14ac:dyDescent="0.25">
      <c r="A221" s="93"/>
      <c r="B221" s="123" t="s">
        <v>253</v>
      </c>
      <c r="C221" s="83" t="s">
        <v>83</v>
      </c>
      <c r="D221" s="84"/>
      <c r="E221" s="84"/>
      <c r="F221" s="84"/>
      <c r="G221" s="85"/>
      <c r="H221" s="88">
        <f t="shared" ref="H221:H229" si="41">G221*(D221+E221+F221)</f>
        <v>0</v>
      </c>
    </row>
    <row r="222" spans="1:8" s="86" customFormat="1" ht="15" customHeight="1" x14ac:dyDescent="0.25">
      <c r="A222" s="93"/>
      <c r="B222" s="123" t="s">
        <v>252</v>
      </c>
      <c r="C222" s="83" t="s">
        <v>83</v>
      </c>
      <c r="D222" s="84"/>
      <c r="E222" s="84"/>
      <c r="F222" s="84"/>
      <c r="G222" s="85"/>
      <c r="H222" s="88">
        <f t="shared" si="41"/>
        <v>0</v>
      </c>
    </row>
    <row r="223" spans="1:8" s="86" customFormat="1" ht="14.4" customHeight="1" x14ac:dyDescent="0.25">
      <c r="A223" s="93"/>
      <c r="B223" s="123" t="s">
        <v>251</v>
      </c>
      <c r="C223" s="83" t="s">
        <v>83</v>
      </c>
      <c r="D223" s="84"/>
      <c r="E223" s="84"/>
      <c r="F223" s="84"/>
      <c r="G223" s="85"/>
      <c r="H223" s="88">
        <f t="shared" si="41"/>
        <v>0</v>
      </c>
    </row>
    <row r="224" spans="1:8" s="86" customFormat="1" ht="15" customHeight="1" x14ac:dyDescent="0.25">
      <c r="A224" s="93"/>
      <c r="B224" s="123" t="s">
        <v>250</v>
      </c>
      <c r="C224" s="83" t="s">
        <v>83</v>
      </c>
      <c r="D224" s="84"/>
      <c r="E224" s="84"/>
      <c r="F224" s="84"/>
      <c r="G224" s="85"/>
      <c r="H224" s="88">
        <f t="shared" si="41"/>
        <v>0</v>
      </c>
    </row>
    <row r="225" spans="1:8" s="86" customFormat="1" ht="14.4" customHeight="1" x14ac:dyDescent="0.25">
      <c r="A225" s="93"/>
      <c r="B225" s="123" t="s">
        <v>249</v>
      </c>
      <c r="C225" s="83" t="s">
        <v>83</v>
      </c>
      <c r="D225" s="84"/>
      <c r="E225" s="84"/>
      <c r="F225" s="84"/>
      <c r="G225" s="85"/>
      <c r="H225" s="88">
        <f t="shared" si="41"/>
        <v>0</v>
      </c>
    </row>
    <row r="226" spans="1:8" s="86" customFormat="1" ht="14.4" customHeight="1" x14ac:dyDescent="0.25">
      <c r="A226" s="93"/>
      <c r="B226" s="123" t="s">
        <v>248</v>
      </c>
      <c r="C226" s="83" t="s">
        <v>83</v>
      </c>
      <c r="D226" s="84"/>
      <c r="E226" s="84"/>
      <c r="F226" s="84"/>
      <c r="G226" s="85"/>
      <c r="H226" s="88">
        <f t="shared" si="41"/>
        <v>0</v>
      </c>
    </row>
    <row r="227" spans="1:8" s="86" customFormat="1" ht="15" customHeight="1" x14ac:dyDescent="0.25">
      <c r="A227" s="93"/>
      <c r="B227" s="123" t="s">
        <v>247</v>
      </c>
      <c r="C227" s="83" t="s">
        <v>83</v>
      </c>
      <c r="D227" s="84"/>
      <c r="E227" s="84"/>
      <c r="F227" s="84"/>
      <c r="G227" s="85"/>
      <c r="H227" s="88">
        <f t="shared" si="41"/>
        <v>0</v>
      </c>
    </row>
    <row r="228" spans="1:8" s="86" customFormat="1" ht="14.4" customHeight="1" x14ac:dyDescent="0.25">
      <c r="A228" s="93"/>
      <c r="B228" s="123" t="s">
        <v>246</v>
      </c>
      <c r="C228" s="83" t="s">
        <v>83</v>
      </c>
      <c r="D228" s="84"/>
      <c r="E228" s="84"/>
      <c r="F228" s="84"/>
      <c r="G228" s="85"/>
      <c r="H228" s="88">
        <f t="shared" si="41"/>
        <v>0</v>
      </c>
    </row>
    <row r="229" spans="1:8" s="86" customFormat="1" ht="15" customHeight="1" x14ac:dyDescent="0.25">
      <c r="A229" s="93"/>
      <c r="B229" s="123" t="s">
        <v>245</v>
      </c>
      <c r="C229" s="83" t="s">
        <v>83</v>
      </c>
      <c r="D229" s="84"/>
      <c r="E229" s="84"/>
      <c r="F229" s="84"/>
      <c r="G229" s="85"/>
      <c r="H229" s="88">
        <f t="shared" si="41"/>
        <v>0</v>
      </c>
    </row>
    <row r="230" spans="1:8" s="86" customFormat="1" ht="14.4" customHeight="1" x14ac:dyDescent="0.25">
      <c r="A230" s="93"/>
      <c r="B230" s="139"/>
      <c r="C230" s="83"/>
      <c r="D230" s="84"/>
      <c r="E230" s="84"/>
      <c r="F230" s="84"/>
      <c r="G230" s="85"/>
      <c r="H230" s="88"/>
    </row>
    <row r="231" spans="1:8" s="86" customFormat="1" ht="27.6" x14ac:dyDescent="0.25">
      <c r="A231" s="93"/>
      <c r="B231" s="109" t="s">
        <v>140</v>
      </c>
      <c r="C231" s="83" t="s">
        <v>3</v>
      </c>
      <c r="D231" s="84"/>
      <c r="E231" s="84"/>
      <c r="F231" s="84"/>
      <c r="G231" s="85"/>
      <c r="H231" s="88">
        <f t="shared" ref="H231" si="42">G231*(D231+E231+F231)</f>
        <v>0</v>
      </c>
    </row>
    <row r="232" spans="1:8" s="86" customFormat="1" ht="14.4" customHeight="1" x14ac:dyDescent="0.25">
      <c r="A232" s="93"/>
      <c r="B232" s="110" t="s">
        <v>141</v>
      </c>
      <c r="C232" s="83"/>
      <c r="D232" s="84"/>
      <c r="E232" s="84"/>
      <c r="F232" s="84"/>
      <c r="G232" s="85"/>
      <c r="H232" s="88"/>
    </row>
    <row r="233" spans="1:8" s="86" customFormat="1" ht="15" customHeight="1" x14ac:dyDescent="0.25">
      <c r="A233" s="93"/>
      <c r="B233" s="110" t="s">
        <v>142</v>
      </c>
      <c r="C233" s="83"/>
      <c r="D233" s="84"/>
      <c r="E233" s="84"/>
      <c r="F233" s="84"/>
      <c r="G233" s="85"/>
      <c r="H233" s="88"/>
    </row>
    <row r="234" spans="1:8" s="86" customFormat="1" ht="14.4" customHeight="1" x14ac:dyDescent="0.25">
      <c r="A234" s="93"/>
      <c r="B234" s="110" t="s">
        <v>143</v>
      </c>
      <c r="C234" s="83"/>
      <c r="D234" s="84"/>
      <c r="E234" s="84"/>
      <c r="F234" s="84"/>
      <c r="G234" s="85"/>
      <c r="H234" s="88"/>
    </row>
    <row r="235" spans="1:8" s="86" customFormat="1" ht="15" customHeight="1" x14ac:dyDescent="0.25">
      <c r="A235" s="93"/>
      <c r="B235" s="110" t="s">
        <v>144</v>
      </c>
      <c r="C235" s="83"/>
      <c r="D235" s="84"/>
      <c r="E235" s="84"/>
      <c r="F235" s="84"/>
      <c r="G235" s="85"/>
      <c r="H235" s="88"/>
    </row>
    <row r="236" spans="1:8" s="86" customFormat="1" ht="14.4" customHeight="1" x14ac:dyDescent="0.25">
      <c r="A236" s="93"/>
      <c r="B236" s="110" t="s">
        <v>145</v>
      </c>
      <c r="C236" s="83"/>
      <c r="D236" s="84"/>
      <c r="E236" s="84"/>
      <c r="F236" s="84"/>
      <c r="G236" s="85"/>
      <c r="H236" s="88"/>
    </row>
    <row r="237" spans="1:8" s="86" customFormat="1" ht="15" customHeight="1" x14ac:dyDescent="0.25">
      <c r="A237" s="93"/>
      <c r="B237" s="123" t="s">
        <v>146</v>
      </c>
      <c r="C237" s="83"/>
      <c r="D237" s="84"/>
      <c r="E237" s="84"/>
      <c r="F237" s="84"/>
      <c r="G237" s="85"/>
      <c r="H237" s="88"/>
    </row>
    <row r="238" spans="1:8" s="86" customFormat="1" ht="13.8" x14ac:dyDescent="0.25">
      <c r="A238" s="93"/>
      <c r="B238" s="111"/>
      <c r="C238" s="83"/>
      <c r="D238" s="84"/>
      <c r="E238" s="84"/>
      <c r="F238" s="84"/>
      <c r="G238" s="85"/>
      <c r="H238" s="88"/>
    </row>
    <row r="239" spans="1:8" s="86" customFormat="1" ht="13.8" x14ac:dyDescent="0.25">
      <c r="A239" s="93"/>
      <c r="B239" s="109" t="s">
        <v>147</v>
      </c>
      <c r="C239" s="83" t="s">
        <v>3</v>
      </c>
      <c r="D239" s="84"/>
      <c r="E239" s="84"/>
      <c r="F239" s="84"/>
      <c r="G239" s="85"/>
      <c r="H239" s="88">
        <f t="shared" ref="H239:H241" si="43">G239*(D239+E239+F239)</f>
        <v>0</v>
      </c>
    </row>
    <row r="240" spans="1:8" s="86" customFormat="1" ht="13.8" x14ac:dyDescent="0.25">
      <c r="A240" s="93"/>
      <c r="B240" s="111"/>
      <c r="C240" s="83"/>
      <c r="D240" s="84"/>
      <c r="E240" s="84"/>
      <c r="F240" s="84"/>
      <c r="G240" s="85"/>
      <c r="H240" s="88"/>
    </row>
    <row r="241" spans="1:8" s="86" customFormat="1" ht="55.2" x14ac:dyDescent="0.25">
      <c r="A241" s="93"/>
      <c r="B241" s="109" t="s">
        <v>165</v>
      </c>
      <c r="C241" s="83" t="s">
        <v>3</v>
      </c>
      <c r="D241" s="84"/>
      <c r="E241" s="84"/>
      <c r="F241" s="84"/>
      <c r="G241" s="85"/>
      <c r="H241" s="88">
        <f t="shared" si="43"/>
        <v>0</v>
      </c>
    </row>
    <row r="242" spans="1:8" s="86" customFormat="1" ht="14.4" customHeight="1" x14ac:dyDescent="0.25">
      <c r="A242" s="93"/>
      <c r="B242" s="111"/>
      <c r="C242" s="83"/>
      <c r="D242" s="84"/>
      <c r="E242" s="84"/>
      <c r="F242" s="84"/>
      <c r="G242" s="85"/>
      <c r="H242" s="88"/>
    </row>
    <row r="243" spans="1:8" s="86" customFormat="1" ht="15" customHeight="1" x14ac:dyDescent="0.25">
      <c r="A243" s="93"/>
      <c r="B243" s="127" t="s">
        <v>229</v>
      </c>
      <c r="C243" s="83"/>
      <c r="D243" s="84"/>
      <c r="E243" s="84"/>
      <c r="F243" s="84"/>
      <c r="G243" s="85"/>
      <c r="H243" s="88"/>
    </row>
    <row r="244" spans="1:8" s="86" customFormat="1" ht="41.4" x14ac:dyDescent="0.25">
      <c r="A244" s="93"/>
      <c r="B244" s="109" t="s">
        <v>442</v>
      </c>
      <c r="C244" s="83"/>
      <c r="D244" s="84"/>
      <c r="E244" s="84"/>
      <c r="F244" s="84"/>
      <c r="G244" s="85"/>
      <c r="H244" s="88"/>
    </row>
    <row r="245" spans="1:8" s="86" customFormat="1" ht="14.4" customHeight="1" x14ac:dyDescent="0.25">
      <c r="A245" s="93"/>
      <c r="B245" s="123" t="s">
        <v>385</v>
      </c>
      <c r="C245" s="83" t="s">
        <v>83</v>
      </c>
      <c r="D245" s="84"/>
      <c r="E245" s="84"/>
      <c r="F245" s="84"/>
      <c r="G245" s="85"/>
      <c r="H245" s="88">
        <f t="shared" ref="H245" si="44">G245*(D245+E245+F245)</f>
        <v>0</v>
      </c>
    </row>
    <row r="246" spans="1:8" s="119" customFormat="1" ht="13.8" thickBot="1" x14ac:dyDescent="0.3">
      <c r="A246" s="113"/>
      <c r="B246" s="114"/>
      <c r="C246" s="115"/>
      <c r="D246" s="117"/>
      <c r="E246" s="117"/>
      <c r="F246" s="117"/>
      <c r="G246" s="117"/>
      <c r="H246" s="118"/>
    </row>
    <row r="247" spans="1:8" s="112" customFormat="1" ht="15" customHeight="1" thickTop="1" thickBot="1" x14ac:dyDescent="0.3">
      <c r="A247" s="200" t="str">
        <f>CONCATENATE("Sous-total", "  ",A207)</f>
        <v>Sous-total  3.4.10</v>
      </c>
      <c r="B247" s="201"/>
      <c r="C247" s="201"/>
      <c r="D247" s="201"/>
      <c r="E247" s="201"/>
      <c r="F247" s="201"/>
      <c r="G247" s="202"/>
      <c r="H247" s="120">
        <f>SUM(H207:H246)</f>
        <v>0</v>
      </c>
    </row>
    <row r="248" spans="1:8" s="86" customFormat="1" ht="15" customHeight="1" thickTop="1" x14ac:dyDescent="0.25">
      <c r="A248" s="93"/>
      <c r="B248" s="111"/>
      <c r="C248" s="83"/>
      <c r="D248" s="84"/>
      <c r="E248" s="84"/>
      <c r="F248" s="84"/>
      <c r="G248" s="85"/>
      <c r="H248" s="88"/>
    </row>
    <row r="249" spans="1:8" s="86" customFormat="1" ht="15" customHeight="1" x14ac:dyDescent="0.25">
      <c r="A249" s="93" t="s">
        <v>386</v>
      </c>
      <c r="B249" s="111" t="s">
        <v>148</v>
      </c>
      <c r="C249" s="83"/>
      <c r="D249" s="84"/>
      <c r="E249" s="84"/>
      <c r="F249" s="84"/>
      <c r="G249" s="85"/>
      <c r="H249" s="88" t="str">
        <f t="shared" ref="H249" si="45">IF(G249*D249=0,"",G249*D249)</f>
        <v/>
      </c>
    </row>
    <row r="250" spans="1:8" s="86" customFormat="1" ht="14.4" customHeight="1" x14ac:dyDescent="0.25">
      <c r="A250" s="93"/>
      <c r="B250" s="111"/>
      <c r="C250" s="83"/>
      <c r="D250" s="84"/>
      <c r="E250" s="84"/>
      <c r="F250" s="84"/>
      <c r="G250" s="85"/>
      <c r="H250" s="88"/>
    </row>
    <row r="251" spans="1:8" s="86" customFormat="1" ht="15" customHeight="1" x14ac:dyDescent="0.25">
      <c r="A251" s="93"/>
      <c r="B251" s="153" t="s">
        <v>149</v>
      </c>
      <c r="C251" s="83"/>
      <c r="D251" s="84"/>
      <c r="E251" s="84"/>
      <c r="F251" s="84"/>
      <c r="G251" s="85"/>
      <c r="H251" s="88"/>
    </row>
    <row r="252" spans="1:8" s="86" customFormat="1" ht="27.6" x14ac:dyDescent="0.25">
      <c r="A252" s="93"/>
      <c r="B252" s="109" t="s">
        <v>166</v>
      </c>
      <c r="C252" s="83"/>
      <c r="D252" s="84"/>
      <c r="E252" s="84"/>
      <c r="F252" s="84"/>
      <c r="G252" s="85"/>
      <c r="H252" s="88"/>
    </row>
    <row r="253" spans="1:8" s="86" customFormat="1" ht="13.8" x14ac:dyDescent="0.25">
      <c r="A253" s="93"/>
      <c r="B253" s="152" t="s">
        <v>150</v>
      </c>
      <c r="C253" s="83" t="s">
        <v>83</v>
      </c>
      <c r="D253" s="84"/>
      <c r="E253" s="84"/>
      <c r="F253" s="84"/>
      <c r="G253" s="85"/>
      <c r="H253" s="88">
        <f t="shared" ref="H253:H260" si="46">G253*(D253+E253+F253)</f>
        <v>0</v>
      </c>
    </row>
    <row r="254" spans="1:8" s="86" customFormat="1" ht="13.8" x14ac:dyDescent="0.25">
      <c r="A254" s="93"/>
      <c r="B254" s="152" t="s">
        <v>151</v>
      </c>
      <c r="C254" s="83" t="s">
        <v>83</v>
      </c>
      <c r="D254" s="84"/>
      <c r="E254" s="84"/>
      <c r="F254" s="84"/>
      <c r="G254" s="85"/>
      <c r="H254" s="88">
        <f t="shared" si="46"/>
        <v>0</v>
      </c>
    </row>
    <row r="255" spans="1:8" s="86" customFormat="1" ht="14.4" customHeight="1" x14ac:dyDescent="0.25">
      <c r="A255" s="93"/>
      <c r="B255" s="152" t="s">
        <v>152</v>
      </c>
      <c r="C255" s="83" t="s">
        <v>83</v>
      </c>
      <c r="D255" s="84"/>
      <c r="E255" s="84"/>
      <c r="F255" s="84"/>
      <c r="G255" s="85"/>
      <c r="H255" s="88">
        <f t="shared" si="46"/>
        <v>0</v>
      </c>
    </row>
    <row r="256" spans="1:8" s="86" customFormat="1" ht="14.4" customHeight="1" x14ac:dyDescent="0.25">
      <c r="A256" s="93"/>
      <c r="B256" s="152" t="s">
        <v>153</v>
      </c>
      <c r="C256" s="83" t="s">
        <v>83</v>
      </c>
      <c r="D256" s="84"/>
      <c r="E256" s="84"/>
      <c r="F256" s="84"/>
      <c r="G256" s="85"/>
      <c r="H256" s="88">
        <f t="shared" si="46"/>
        <v>0</v>
      </c>
    </row>
    <row r="257" spans="1:8" s="86" customFormat="1" ht="14.4" customHeight="1" x14ac:dyDescent="0.25">
      <c r="A257" s="93"/>
      <c r="B257" s="152" t="s">
        <v>154</v>
      </c>
      <c r="C257" s="83" t="s">
        <v>83</v>
      </c>
      <c r="D257" s="84"/>
      <c r="E257" s="84"/>
      <c r="F257" s="84"/>
      <c r="G257" s="85"/>
      <c r="H257" s="88">
        <f t="shared" si="46"/>
        <v>0</v>
      </c>
    </row>
    <row r="258" spans="1:8" s="86" customFormat="1" ht="14.4" customHeight="1" x14ac:dyDescent="0.25">
      <c r="A258" s="93"/>
      <c r="B258" s="152" t="s">
        <v>155</v>
      </c>
      <c r="C258" s="83" t="s">
        <v>83</v>
      </c>
      <c r="D258" s="84"/>
      <c r="E258" s="84"/>
      <c r="F258" s="84"/>
      <c r="G258" s="85"/>
      <c r="H258" s="88">
        <f t="shared" si="46"/>
        <v>0</v>
      </c>
    </row>
    <row r="259" spans="1:8" s="86" customFormat="1" ht="14.4" customHeight="1" x14ac:dyDescent="0.25">
      <c r="A259" s="93"/>
      <c r="B259" s="152" t="s">
        <v>88</v>
      </c>
      <c r="C259" s="83" t="s">
        <v>83</v>
      </c>
      <c r="D259" s="84"/>
      <c r="E259" s="84"/>
      <c r="F259" s="84"/>
      <c r="G259" s="85"/>
      <c r="H259" s="88">
        <f t="shared" si="46"/>
        <v>0</v>
      </c>
    </row>
    <row r="260" spans="1:8" s="86" customFormat="1" ht="14.4" customHeight="1" x14ac:dyDescent="0.25">
      <c r="A260" s="93"/>
      <c r="B260" s="152" t="s">
        <v>89</v>
      </c>
      <c r="C260" s="83" t="s">
        <v>83</v>
      </c>
      <c r="D260" s="84"/>
      <c r="E260" s="84"/>
      <c r="F260" s="84"/>
      <c r="G260" s="85"/>
      <c r="H260" s="88">
        <f t="shared" si="46"/>
        <v>0</v>
      </c>
    </row>
    <row r="261" spans="1:8" s="86" customFormat="1" ht="15" customHeight="1" x14ac:dyDescent="0.25">
      <c r="A261" s="93"/>
      <c r="B261" s="110"/>
      <c r="C261" s="83"/>
      <c r="D261" s="84"/>
      <c r="E261" s="84"/>
      <c r="F261" s="84"/>
      <c r="G261" s="85"/>
      <c r="H261" s="88"/>
    </row>
    <row r="262" spans="1:8" s="86" customFormat="1" ht="27.6" x14ac:dyDescent="0.25">
      <c r="A262" s="93"/>
      <c r="B262" s="109" t="s">
        <v>387</v>
      </c>
      <c r="C262" s="83"/>
      <c r="D262" s="84"/>
      <c r="E262" s="84"/>
      <c r="F262" s="84"/>
      <c r="G262" s="85"/>
      <c r="H262" s="88"/>
    </row>
    <row r="263" spans="1:8" s="86" customFormat="1" ht="15" customHeight="1" x14ac:dyDescent="0.25">
      <c r="A263" s="93"/>
      <c r="B263" s="152" t="s">
        <v>150</v>
      </c>
      <c r="C263" s="83" t="s">
        <v>83</v>
      </c>
      <c r="D263" s="84"/>
      <c r="E263" s="84"/>
      <c r="F263" s="84"/>
      <c r="G263" s="85"/>
      <c r="H263" s="88">
        <f t="shared" ref="H263:H267" si="47">G263*(D263+E263+F263)</f>
        <v>0</v>
      </c>
    </row>
    <row r="264" spans="1:8" s="86" customFormat="1" ht="15" customHeight="1" x14ac:dyDescent="0.25">
      <c r="A264" s="93"/>
      <c r="B264" s="152" t="s">
        <v>151</v>
      </c>
      <c r="C264" s="83" t="s">
        <v>83</v>
      </c>
      <c r="D264" s="84"/>
      <c r="E264" s="84"/>
      <c r="F264" s="84"/>
      <c r="G264" s="85"/>
      <c r="H264" s="88">
        <f t="shared" si="47"/>
        <v>0</v>
      </c>
    </row>
    <row r="265" spans="1:8" s="86" customFormat="1" ht="15" customHeight="1" x14ac:dyDescent="0.25">
      <c r="A265" s="93"/>
      <c r="B265" s="152" t="s">
        <v>152</v>
      </c>
      <c r="C265" s="83" t="s">
        <v>83</v>
      </c>
      <c r="D265" s="84"/>
      <c r="E265" s="84"/>
      <c r="F265" s="84"/>
      <c r="G265" s="85"/>
      <c r="H265" s="88">
        <f t="shared" si="47"/>
        <v>0</v>
      </c>
    </row>
    <row r="266" spans="1:8" s="86" customFormat="1" ht="15" customHeight="1" x14ac:dyDescent="0.25">
      <c r="A266" s="93"/>
      <c r="B266" s="152" t="s">
        <v>153</v>
      </c>
      <c r="C266" s="83" t="s">
        <v>83</v>
      </c>
      <c r="D266" s="84"/>
      <c r="E266" s="84"/>
      <c r="F266" s="84"/>
      <c r="G266" s="85"/>
      <c r="H266" s="88">
        <f t="shared" si="47"/>
        <v>0</v>
      </c>
    </row>
    <row r="267" spans="1:8" s="86" customFormat="1" ht="15" customHeight="1" x14ac:dyDescent="0.25">
      <c r="A267" s="93"/>
      <c r="B267" s="152" t="s">
        <v>154</v>
      </c>
      <c r="C267" s="83" t="s">
        <v>83</v>
      </c>
      <c r="D267" s="84"/>
      <c r="E267" s="84"/>
      <c r="F267" s="84"/>
      <c r="G267" s="85"/>
      <c r="H267" s="88">
        <f t="shared" si="47"/>
        <v>0</v>
      </c>
    </row>
    <row r="268" spans="1:8" s="86" customFormat="1" ht="15" customHeight="1" x14ac:dyDescent="0.25">
      <c r="A268" s="93"/>
      <c r="B268" s="110"/>
      <c r="C268" s="83"/>
      <c r="D268" s="84"/>
      <c r="E268" s="84"/>
      <c r="F268" s="84"/>
      <c r="G268" s="85"/>
      <c r="H268" s="88"/>
    </row>
    <row r="269" spans="1:8" s="86" customFormat="1" ht="27.6" x14ac:dyDescent="0.25">
      <c r="A269" s="93"/>
      <c r="B269" s="109" t="s">
        <v>167</v>
      </c>
      <c r="C269" s="83" t="s">
        <v>3</v>
      </c>
      <c r="D269" s="84"/>
      <c r="E269" s="84"/>
      <c r="F269" s="84"/>
      <c r="G269" s="85"/>
      <c r="H269" s="88"/>
    </row>
    <row r="270" spans="1:8" s="119" customFormat="1" ht="13.8" thickBot="1" x14ac:dyDescent="0.3">
      <c r="A270" s="113"/>
      <c r="B270" s="114"/>
      <c r="C270" s="115"/>
      <c r="D270" s="117"/>
      <c r="E270" s="117"/>
      <c r="F270" s="117"/>
      <c r="G270" s="117"/>
      <c r="H270" s="118"/>
    </row>
    <row r="271" spans="1:8" s="112" customFormat="1" ht="15" customHeight="1" thickTop="1" thickBot="1" x14ac:dyDescent="0.3">
      <c r="A271" s="200" t="str">
        <f>CONCATENATE("Sous-total", "  ",A249)</f>
        <v>Sous-total  3.4.11</v>
      </c>
      <c r="B271" s="201"/>
      <c r="C271" s="201"/>
      <c r="D271" s="201"/>
      <c r="E271" s="201"/>
      <c r="F271" s="201"/>
      <c r="G271" s="202"/>
      <c r="H271" s="120">
        <f>SUM(H249:H270)</f>
        <v>0</v>
      </c>
    </row>
    <row r="272" spans="1:8" s="86" customFormat="1" ht="15" customHeight="1" thickTop="1" x14ac:dyDescent="0.25">
      <c r="A272" s="93"/>
      <c r="B272" s="111"/>
      <c r="C272" s="83"/>
      <c r="D272" s="84"/>
      <c r="E272" s="84"/>
      <c r="F272" s="84"/>
      <c r="G272" s="85"/>
      <c r="H272" s="88"/>
    </row>
    <row r="273" spans="1:8" s="86" customFormat="1" ht="15" customHeight="1" x14ac:dyDescent="0.25">
      <c r="A273" s="93" t="s">
        <v>388</v>
      </c>
      <c r="B273" s="111" t="s">
        <v>156</v>
      </c>
      <c r="C273" s="83"/>
      <c r="D273" s="84"/>
      <c r="E273" s="84"/>
      <c r="F273" s="84"/>
      <c r="G273" s="85"/>
      <c r="H273" s="88" t="str">
        <f t="shared" ref="H273" si="48">IF(G273*D273=0,"",G273*D273)</f>
        <v/>
      </c>
    </row>
    <row r="274" spans="1:8" s="86" customFormat="1" ht="14.4" customHeight="1" x14ac:dyDescent="0.25">
      <c r="A274" s="93"/>
      <c r="B274" s="139"/>
      <c r="C274" s="83"/>
      <c r="D274" s="84"/>
      <c r="E274" s="84"/>
      <c r="F274" s="84"/>
      <c r="G274" s="85"/>
      <c r="H274" s="88"/>
    </row>
    <row r="275" spans="1:8" s="86" customFormat="1" ht="27.6" x14ac:dyDescent="0.25">
      <c r="A275" s="93" t="s">
        <v>65</v>
      </c>
      <c r="B275" s="154" t="s">
        <v>389</v>
      </c>
      <c r="C275" s="83"/>
      <c r="D275" s="84"/>
      <c r="E275" s="84"/>
      <c r="F275" s="84"/>
      <c r="G275" s="85"/>
      <c r="H275" s="88"/>
    </row>
    <row r="276" spans="1:8" s="112" customFormat="1" ht="13.8" x14ac:dyDescent="0.25">
      <c r="A276" s="93"/>
      <c r="B276" s="124" t="s">
        <v>104</v>
      </c>
      <c r="C276" s="83"/>
      <c r="D276" s="130"/>
      <c r="E276" s="130"/>
      <c r="F276" s="130"/>
      <c r="G276" s="131"/>
      <c r="H276" s="132"/>
    </row>
    <row r="277" spans="1:8" s="119" customFormat="1" ht="13.8" x14ac:dyDescent="0.25">
      <c r="A277" s="93"/>
      <c r="B277" s="124" t="s">
        <v>105</v>
      </c>
      <c r="C277" s="83"/>
      <c r="D277" s="84"/>
      <c r="E277" s="84"/>
      <c r="F277" s="84"/>
      <c r="G277" s="85"/>
      <c r="H277" s="88"/>
    </row>
    <row r="278" spans="1:8" s="86" customFormat="1" ht="13.8" x14ac:dyDescent="0.25">
      <c r="A278" s="93"/>
      <c r="B278" s="140" t="s">
        <v>157</v>
      </c>
      <c r="C278" s="83" t="s">
        <v>80</v>
      </c>
      <c r="D278" s="84"/>
      <c r="E278" s="84"/>
      <c r="F278" s="84"/>
      <c r="G278" s="85"/>
      <c r="H278" s="88">
        <f t="shared" ref="H278:H281" si="49">G278*(D278+E278+F278)</f>
        <v>0</v>
      </c>
    </row>
    <row r="279" spans="1:8" s="86" customFormat="1" ht="13.8" x14ac:dyDescent="0.25">
      <c r="A279" s="93"/>
      <c r="B279" s="140" t="s">
        <v>158</v>
      </c>
      <c r="C279" s="83" t="s">
        <v>80</v>
      </c>
      <c r="D279" s="84"/>
      <c r="E279" s="84"/>
      <c r="F279" s="84"/>
      <c r="G279" s="85"/>
      <c r="H279" s="88">
        <f t="shared" si="49"/>
        <v>0</v>
      </c>
    </row>
    <row r="280" spans="1:8" s="86" customFormat="1" ht="13.8" x14ac:dyDescent="0.25">
      <c r="A280" s="93"/>
      <c r="B280" s="140" t="s">
        <v>159</v>
      </c>
      <c r="C280" s="83" t="s">
        <v>80</v>
      </c>
      <c r="D280" s="84"/>
      <c r="E280" s="84"/>
      <c r="F280" s="84"/>
      <c r="G280" s="85"/>
      <c r="H280" s="88">
        <f t="shared" si="49"/>
        <v>0</v>
      </c>
    </row>
    <row r="281" spans="1:8" s="86" customFormat="1" ht="13.8" x14ac:dyDescent="0.25">
      <c r="A281" s="93"/>
      <c r="B281" s="140" t="s">
        <v>160</v>
      </c>
      <c r="C281" s="83" t="s">
        <v>80</v>
      </c>
      <c r="D281" s="84"/>
      <c r="E281" s="84"/>
      <c r="F281" s="84"/>
      <c r="G281" s="85"/>
      <c r="H281" s="88">
        <f t="shared" si="49"/>
        <v>0</v>
      </c>
    </row>
    <row r="282" spans="1:8" s="86" customFormat="1" ht="14.4" customHeight="1" x14ac:dyDescent="0.25">
      <c r="A282" s="93"/>
      <c r="B282" s="139"/>
      <c r="C282" s="83"/>
      <c r="D282" s="84"/>
      <c r="E282" s="84"/>
      <c r="F282" s="84"/>
      <c r="G282" s="85"/>
      <c r="H282" s="88"/>
    </row>
    <row r="283" spans="1:8" s="86" customFormat="1" ht="41.4" x14ac:dyDescent="0.25">
      <c r="A283" s="93" t="s">
        <v>65</v>
      </c>
      <c r="B283" s="154" t="s">
        <v>398</v>
      </c>
      <c r="C283" s="83"/>
      <c r="D283" s="84"/>
      <c r="E283" s="84"/>
      <c r="F283" s="84"/>
      <c r="G283" s="85"/>
      <c r="H283" s="88"/>
    </row>
    <row r="284" spans="1:8" s="112" customFormat="1" ht="13.8" x14ac:dyDescent="0.25">
      <c r="A284" s="93"/>
      <c r="B284" s="124" t="s">
        <v>104</v>
      </c>
      <c r="C284" s="83"/>
      <c r="D284" s="130"/>
      <c r="E284" s="130"/>
      <c r="F284" s="130"/>
      <c r="G284" s="131"/>
      <c r="H284" s="132"/>
    </row>
    <row r="285" spans="1:8" s="119" customFormat="1" ht="13.8" x14ac:dyDescent="0.25">
      <c r="A285" s="93"/>
      <c r="B285" s="124" t="s">
        <v>105</v>
      </c>
      <c r="C285" s="83"/>
      <c r="D285" s="84"/>
      <c r="E285" s="84"/>
      <c r="F285" s="84"/>
      <c r="G285" s="85"/>
      <c r="H285" s="88"/>
    </row>
    <row r="286" spans="1:8" s="86" customFormat="1" ht="13.8" x14ac:dyDescent="0.25">
      <c r="A286" s="93"/>
      <c r="B286" s="140" t="s">
        <v>157</v>
      </c>
      <c r="C286" s="83" t="s">
        <v>80</v>
      </c>
      <c r="D286" s="84"/>
      <c r="E286" s="84"/>
      <c r="F286" s="84"/>
      <c r="G286" s="85"/>
      <c r="H286" s="88">
        <f t="shared" ref="H286:H289" si="50">G286*(D286+E286+F286)</f>
        <v>0</v>
      </c>
    </row>
    <row r="287" spans="1:8" s="86" customFormat="1" ht="13.8" x14ac:dyDescent="0.25">
      <c r="A287" s="93"/>
      <c r="B287" s="140" t="s">
        <v>158</v>
      </c>
      <c r="C287" s="83" t="s">
        <v>80</v>
      </c>
      <c r="D287" s="84"/>
      <c r="E287" s="84"/>
      <c r="F287" s="84"/>
      <c r="G287" s="85"/>
      <c r="H287" s="88">
        <f t="shared" si="50"/>
        <v>0</v>
      </c>
    </row>
    <row r="288" spans="1:8" s="86" customFormat="1" ht="13.8" x14ac:dyDescent="0.25">
      <c r="A288" s="93"/>
      <c r="B288" s="140" t="s">
        <v>159</v>
      </c>
      <c r="C288" s="83" t="s">
        <v>80</v>
      </c>
      <c r="D288" s="84"/>
      <c r="E288" s="84"/>
      <c r="F288" s="84"/>
      <c r="G288" s="85"/>
      <c r="H288" s="88">
        <f t="shared" si="50"/>
        <v>0</v>
      </c>
    </row>
    <row r="289" spans="1:8" s="86" customFormat="1" ht="13.8" x14ac:dyDescent="0.25">
      <c r="A289" s="93"/>
      <c r="B289" s="140" t="s">
        <v>160</v>
      </c>
      <c r="C289" s="83" t="s">
        <v>80</v>
      </c>
      <c r="D289" s="84"/>
      <c r="E289" s="84"/>
      <c r="F289" s="84"/>
      <c r="G289" s="85"/>
      <c r="H289" s="88">
        <f t="shared" si="50"/>
        <v>0</v>
      </c>
    </row>
    <row r="290" spans="1:8" s="86" customFormat="1" ht="14.4" customHeight="1" x14ac:dyDescent="0.25">
      <c r="A290" s="93"/>
      <c r="B290" s="139"/>
      <c r="C290" s="83"/>
      <c r="D290" s="84"/>
      <c r="E290" s="84"/>
      <c r="F290" s="84"/>
      <c r="G290" s="85"/>
      <c r="H290" s="88"/>
    </row>
    <row r="291" spans="1:8" s="86" customFormat="1" ht="41.4" x14ac:dyDescent="0.25">
      <c r="A291" s="93" t="s">
        <v>65</v>
      </c>
      <c r="B291" s="154" t="s">
        <v>390</v>
      </c>
      <c r="C291" s="83"/>
      <c r="D291" s="84"/>
      <c r="E291" s="84"/>
      <c r="F291" s="84"/>
      <c r="G291" s="85"/>
      <c r="H291" s="88"/>
    </row>
    <row r="292" spans="1:8" s="112" customFormat="1" ht="13.8" x14ac:dyDescent="0.25">
      <c r="A292" s="93"/>
      <c r="B292" s="124" t="s">
        <v>104</v>
      </c>
      <c r="C292" s="83"/>
      <c r="D292" s="130"/>
      <c r="E292" s="130"/>
      <c r="F292" s="130"/>
      <c r="G292" s="131"/>
      <c r="H292" s="132"/>
    </row>
    <row r="293" spans="1:8" s="119" customFormat="1" ht="13.8" x14ac:dyDescent="0.25">
      <c r="A293" s="93"/>
      <c r="B293" s="124" t="s">
        <v>105</v>
      </c>
      <c r="C293" s="83"/>
      <c r="D293" s="84"/>
      <c r="E293" s="84"/>
      <c r="F293" s="84"/>
      <c r="G293" s="85"/>
      <c r="H293" s="88"/>
    </row>
    <row r="294" spans="1:8" s="86" customFormat="1" ht="13.8" x14ac:dyDescent="0.25">
      <c r="A294" s="93"/>
      <c r="B294" s="140" t="s">
        <v>391</v>
      </c>
      <c r="C294" s="83" t="s">
        <v>80</v>
      </c>
      <c r="D294" s="84"/>
      <c r="E294" s="84"/>
      <c r="F294" s="84"/>
      <c r="G294" s="85"/>
      <c r="H294" s="88">
        <f t="shared" ref="H294" si="51">G294*(D294+E294+F294)</f>
        <v>0</v>
      </c>
    </row>
    <row r="295" spans="1:8" s="86" customFormat="1" ht="14.4" customHeight="1" x14ac:dyDescent="0.25">
      <c r="A295" s="93"/>
      <c r="B295" s="139"/>
      <c r="C295" s="83"/>
      <c r="D295" s="84"/>
      <c r="E295" s="84"/>
      <c r="F295" s="84"/>
      <c r="G295" s="85"/>
      <c r="H295" s="88"/>
    </row>
    <row r="296" spans="1:8" s="86" customFormat="1" ht="14.4" customHeight="1" x14ac:dyDescent="0.25">
      <c r="A296" s="93"/>
      <c r="B296" s="141" t="s">
        <v>161</v>
      </c>
      <c r="C296" s="83" t="s">
        <v>80</v>
      </c>
      <c r="D296" s="84"/>
      <c r="E296" s="84"/>
      <c r="F296" s="84"/>
      <c r="G296" s="85"/>
      <c r="H296" s="88">
        <f t="shared" ref="H296:H298" si="52">G296*(D296+E296+F296)</f>
        <v>0</v>
      </c>
    </row>
    <row r="297" spans="1:8" s="86" customFormat="1" ht="15" customHeight="1" x14ac:dyDescent="0.25">
      <c r="A297" s="93"/>
      <c r="B297" s="141" t="s">
        <v>162</v>
      </c>
      <c r="C297" s="83" t="s">
        <v>80</v>
      </c>
      <c r="D297" s="84"/>
      <c r="E297" s="84"/>
      <c r="F297" s="84"/>
      <c r="G297" s="85"/>
      <c r="H297" s="88">
        <f t="shared" si="52"/>
        <v>0</v>
      </c>
    </row>
    <row r="298" spans="1:8" s="86" customFormat="1" ht="14.4" customHeight="1" x14ac:dyDescent="0.25">
      <c r="A298" s="93"/>
      <c r="B298" s="141" t="s">
        <v>163</v>
      </c>
      <c r="C298" s="83" t="s">
        <v>80</v>
      </c>
      <c r="D298" s="84"/>
      <c r="E298" s="84"/>
      <c r="F298" s="84"/>
      <c r="G298" s="85"/>
      <c r="H298" s="88">
        <f t="shared" si="52"/>
        <v>0</v>
      </c>
    </row>
    <row r="299" spans="1:8" s="86" customFormat="1" ht="14.4" customHeight="1" x14ac:dyDescent="0.25">
      <c r="A299" s="93"/>
      <c r="B299" s="139"/>
      <c r="C299" s="83"/>
      <c r="D299" s="84"/>
      <c r="E299" s="84"/>
      <c r="F299" s="84"/>
      <c r="G299" s="85"/>
      <c r="H299" s="88"/>
    </row>
    <row r="300" spans="1:8" s="86" customFormat="1" ht="41.4" x14ac:dyDescent="0.25">
      <c r="A300" s="93"/>
      <c r="B300" s="141" t="s">
        <v>168</v>
      </c>
      <c r="C300" s="83" t="s">
        <v>80</v>
      </c>
      <c r="D300" s="84"/>
      <c r="E300" s="84"/>
      <c r="F300" s="84"/>
      <c r="G300" s="85"/>
      <c r="H300" s="88">
        <f t="shared" ref="H300" si="53">G300*(D300+E300+F300)</f>
        <v>0</v>
      </c>
    </row>
    <row r="301" spans="1:8" s="86" customFormat="1" ht="27.6" x14ac:dyDescent="0.25">
      <c r="A301" s="93"/>
      <c r="B301" s="155" t="s">
        <v>169</v>
      </c>
      <c r="C301" s="83" t="s">
        <v>9</v>
      </c>
      <c r="D301" s="84"/>
      <c r="E301" s="84"/>
      <c r="F301" s="84"/>
      <c r="G301" s="85"/>
      <c r="H301" s="88"/>
    </row>
    <row r="302" spans="1:8" s="119" customFormat="1" ht="13.8" thickBot="1" x14ac:dyDescent="0.3">
      <c r="A302" s="113"/>
      <c r="B302" s="114"/>
      <c r="C302" s="115"/>
      <c r="D302" s="117"/>
      <c r="E302" s="117"/>
      <c r="F302" s="117"/>
      <c r="G302" s="117"/>
      <c r="H302" s="118"/>
    </row>
    <row r="303" spans="1:8" s="112" customFormat="1" ht="15" customHeight="1" thickTop="1" thickBot="1" x14ac:dyDescent="0.3">
      <c r="A303" s="200" t="str">
        <f>CONCATENATE("Sous-total", "  ",A273)</f>
        <v>Sous-total  3.4.12</v>
      </c>
      <c r="B303" s="201"/>
      <c r="C303" s="201"/>
      <c r="D303" s="201"/>
      <c r="E303" s="201"/>
      <c r="F303" s="201"/>
      <c r="G303" s="202"/>
      <c r="H303" s="120">
        <f>SUM(H273:H302)</f>
        <v>0</v>
      </c>
    </row>
    <row r="304" spans="1:8" s="86" customFormat="1" ht="15" thickTop="1" thickBot="1" x14ac:dyDescent="0.3">
      <c r="A304" s="91"/>
      <c r="B304" s="92"/>
      <c r="C304" s="83"/>
      <c r="D304" s="84"/>
      <c r="E304" s="84"/>
      <c r="F304" s="84"/>
      <c r="G304" s="85"/>
      <c r="H304" s="88"/>
    </row>
    <row r="305" spans="1:8" s="86" customFormat="1" ht="24" customHeight="1" thickTop="1" thickBot="1" x14ac:dyDescent="0.3">
      <c r="A305" s="205" t="str">
        <f>CONCATENATE("Sous-total  - ", " ",A52, " ",B52)</f>
        <v>Sous-total  -  3.4 CHAUFFAGE</v>
      </c>
      <c r="B305" s="206"/>
      <c r="C305" s="206"/>
      <c r="D305" s="156"/>
      <c r="E305" s="156"/>
      <c r="F305" s="156"/>
      <c r="G305" s="203">
        <f>SUM(H303,H271,H247,H205,H199,H188,H175,H156,H135,H102,H86)</f>
        <v>0</v>
      </c>
      <c r="H305" s="204"/>
    </row>
    <row r="306" spans="1:8" s="86" customFormat="1" ht="12" customHeight="1" thickTop="1" x14ac:dyDescent="0.25">
      <c r="A306" s="87" t="s">
        <v>5</v>
      </c>
      <c r="B306" s="97"/>
      <c r="C306" s="83"/>
      <c r="D306" s="84"/>
      <c r="E306" s="84"/>
      <c r="F306" s="84"/>
      <c r="G306" s="85"/>
      <c r="H306" s="88" t="str">
        <f t="shared" ref="H306:H563" si="54">IF(G306*D306=0,"",G306*D306)</f>
        <v/>
      </c>
    </row>
    <row r="307" spans="1:8" s="86" customFormat="1" ht="12" customHeight="1" x14ac:dyDescent="0.25">
      <c r="A307" s="87"/>
      <c r="B307" s="97"/>
      <c r="C307" s="83"/>
      <c r="D307" s="84"/>
      <c r="E307" s="84"/>
      <c r="F307" s="84"/>
      <c r="G307" s="85"/>
      <c r="H307" s="88"/>
    </row>
    <row r="308" spans="1:8" s="86" customFormat="1" ht="27.6" x14ac:dyDescent="0.25">
      <c r="A308" s="91" t="s">
        <v>7</v>
      </c>
      <c r="B308" s="92" t="s">
        <v>392</v>
      </c>
      <c r="C308" s="83"/>
      <c r="D308" s="84"/>
      <c r="E308" s="84"/>
      <c r="F308" s="84"/>
      <c r="G308" s="85"/>
      <c r="H308" s="88" t="str">
        <f t="shared" si="54"/>
        <v/>
      </c>
    </row>
    <row r="309" spans="1:8" s="86" customFormat="1" ht="15" customHeight="1" x14ac:dyDescent="0.25">
      <c r="A309" s="93"/>
      <c r="B309" s="111"/>
      <c r="C309" s="83"/>
      <c r="D309" s="84"/>
      <c r="E309" s="84"/>
      <c r="F309" s="84"/>
      <c r="G309" s="85"/>
      <c r="H309" s="88"/>
    </row>
    <row r="310" spans="1:8" s="86" customFormat="1" ht="15" customHeight="1" x14ac:dyDescent="0.25">
      <c r="A310" s="93" t="s">
        <v>176</v>
      </c>
      <c r="B310" s="111" t="s">
        <v>177</v>
      </c>
      <c r="C310" s="83"/>
      <c r="D310" s="84"/>
      <c r="E310" s="84"/>
      <c r="F310" s="84"/>
      <c r="G310" s="85"/>
      <c r="H310" s="88" t="str">
        <f t="shared" ref="H310" si="55">IF(G310*D310=0,"",G310*D310)</f>
        <v/>
      </c>
    </row>
    <row r="311" spans="1:8" s="86" customFormat="1" ht="15" customHeight="1" x14ac:dyDescent="0.25">
      <c r="A311" s="93"/>
      <c r="B311" s="111"/>
      <c r="C311" s="83"/>
      <c r="D311" s="84"/>
      <c r="E311" s="84"/>
      <c r="F311" s="84"/>
      <c r="G311" s="85"/>
      <c r="H311" s="88"/>
    </row>
    <row r="312" spans="1:8" s="86" customFormat="1" ht="41.4" x14ac:dyDescent="0.25">
      <c r="A312" s="93" t="s">
        <v>65</v>
      </c>
      <c r="B312" s="111" t="s">
        <v>397</v>
      </c>
      <c r="C312" s="83"/>
      <c r="D312" s="84"/>
      <c r="E312" s="84"/>
      <c r="F312" s="84"/>
      <c r="G312" s="85"/>
      <c r="H312" s="88"/>
    </row>
    <row r="313" spans="1:8" s="86" customFormat="1" ht="13.8" x14ac:dyDescent="0.25">
      <c r="A313" s="93"/>
      <c r="B313" s="157" t="s">
        <v>399</v>
      </c>
      <c r="C313" s="83" t="s">
        <v>80</v>
      </c>
      <c r="D313" s="84"/>
      <c r="E313" s="84"/>
      <c r="F313" s="84"/>
      <c r="G313" s="85"/>
      <c r="H313" s="88">
        <f t="shared" ref="H313" si="56">G313*(D313+E313+F313)</f>
        <v>0</v>
      </c>
    </row>
    <row r="314" spans="1:8" s="86" customFormat="1" ht="13.8" x14ac:dyDescent="0.25">
      <c r="A314" s="93"/>
      <c r="B314" s="121" t="s">
        <v>66</v>
      </c>
      <c r="C314" s="83"/>
      <c r="D314" s="84"/>
      <c r="E314" s="84"/>
      <c r="F314" s="84"/>
      <c r="G314" s="85"/>
      <c r="H314" s="88"/>
    </row>
    <row r="315" spans="1:8" s="86" customFormat="1" ht="13.8" x14ac:dyDescent="0.25">
      <c r="A315" s="93"/>
      <c r="B315" s="121" t="s">
        <v>67</v>
      </c>
      <c r="C315" s="83"/>
      <c r="D315" s="84"/>
      <c r="E315" s="84"/>
      <c r="F315" s="84"/>
      <c r="G315" s="85"/>
      <c r="H315" s="88"/>
    </row>
    <row r="316" spans="1:8" s="86" customFormat="1" ht="13.8" x14ac:dyDescent="0.25">
      <c r="A316" s="93"/>
      <c r="B316" s="121" t="s">
        <v>395</v>
      </c>
      <c r="C316" s="83"/>
      <c r="D316" s="84"/>
      <c r="E316" s="84"/>
      <c r="F316" s="84"/>
      <c r="G316" s="85"/>
      <c r="H316" s="88"/>
    </row>
    <row r="317" spans="1:8" s="86" customFormat="1" ht="13.8" x14ac:dyDescent="0.25">
      <c r="A317" s="93"/>
      <c r="B317" s="157" t="s">
        <v>400</v>
      </c>
      <c r="C317" s="83" t="s">
        <v>80</v>
      </c>
      <c r="D317" s="84"/>
      <c r="E317" s="84"/>
      <c r="F317" s="84"/>
      <c r="G317" s="85"/>
      <c r="H317" s="88">
        <f t="shared" ref="H317" si="57">G317*(D317+E317+F317)</f>
        <v>0</v>
      </c>
    </row>
    <row r="318" spans="1:8" s="86" customFormat="1" ht="13.8" x14ac:dyDescent="0.25">
      <c r="A318" s="93"/>
      <c r="B318" s="121" t="s">
        <v>66</v>
      </c>
      <c r="C318" s="83"/>
      <c r="D318" s="84"/>
      <c r="E318" s="84"/>
      <c r="F318" s="84"/>
      <c r="G318" s="85"/>
      <c r="H318" s="88"/>
    </row>
    <row r="319" spans="1:8" s="86" customFormat="1" ht="13.8" x14ac:dyDescent="0.25">
      <c r="A319" s="93"/>
      <c r="B319" s="121" t="s">
        <v>67</v>
      </c>
      <c r="C319" s="83"/>
      <c r="D319" s="84"/>
      <c r="E319" s="84"/>
      <c r="F319" s="84"/>
      <c r="G319" s="85"/>
      <c r="H319" s="88"/>
    </row>
    <row r="320" spans="1:8" s="86" customFormat="1" ht="13.8" x14ac:dyDescent="0.25">
      <c r="A320" s="93"/>
      <c r="B320" s="121" t="s">
        <v>396</v>
      </c>
      <c r="C320" s="83"/>
      <c r="D320" s="84"/>
      <c r="E320" s="84"/>
      <c r="F320" s="84"/>
      <c r="G320" s="85"/>
      <c r="H320" s="88"/>
    </row>
    <row r="321" spans="1:8" s="86" customFormat="1" ht="13.8" x14ac:dyDescent="0.25">
      <c r="A321" s="93"/>
      <c r="B321" s="157" t="s">
        <v>401</v>
      </c>
      <c r="C321" s="83" t="s">
        <v>80</v>
      </c>
      <c r="D321" s="84"/>
      <c r="E321" s="84"/>
      <c r="F321" s="84"/>
      <c r="G321" s="85"/>
      <c r="H321" s="88">
        <f t="shared" ref="H321" si="58">G321*(D321+E321+F321)</f>
        <v>0</v>
      </c>
    </row>
    <row r="322" spans="1:8" s="86" customFormat="1" ht="13.8" x14ac:dyDescent="0.25">
      <c r="A322" s="93"/>
      <c r="B322" s="121" t="s">
        <v>66</v>
      </c>
      <c r="C322" s="83"/>
      <c r="D322" s="84"/>
      <c r="E322" s="84"/>
      <c r="F322" s="84"/>
      <c r="G322" s="85"/>
      <c r="H322" s="88"/>
    </row>
    <row r="323" spans="1:8" s="86" customFormat="1" ht="13.8" x14ac:dyDescent="0.25">
      <c r="A323" s="93"/>
      <c r="B323" s="121" t="s">
        <v>67</v>
      </c>
      <c r="C323" s="83"/>
      <c r="D323" s="84"/>
      <c r="E323" s="84"/>
      <c r="F323" s="84"/>
      <c r="G323" s="85"/>
      <c r="H323" s="88"/>
    </row>
    <row r="324" spans="1:8" s="86" customFormat="1" ht="13.8" x14ac:dyDescent="0.25">
      <c r="A324" s="93"/>
      <c r="B324" s="121" t="s">
        <v>395</v>
      </c>
      <c r="C324" s="83"/>
      <c r="D324" s="84"/>
      <c r="E324" s="84"/>
      <c r="F324" s="84"/>
      <c r="G324" s="85"/>
      <c r="H324" s="88"/>
    </row>
    <row r="325" spans="1:8" s="86" customFormat="1" ht="13.8" x14ac:dyDescent="0.25">
      <c r="A325" s="93"/>
      <c r="B325" s="157" t="s">
        <v>402</v>
      </c>
      <c r="C325" s="83" t="s">
        <v>80</v>
      </c>
      <c r="D325" s="84"/>
      <c r="E325" s="84"/>
      <c r="F325" s="84"/>
      <c r="G325" s="85"/>
      <c r="H325" s="88">
        <f t="shared" ref="H325" si="59">G325*(D325+E325+F325)</f>
        <v>0</v>
      </c>
    </row>
    <row r="326" spans="1:8" s="86" customFormat="1" ht="13.8" x14ac:dyDescent="0.25">
      <c r="A326" s="93"/>
      <c r="B326" s="121" t="s">
        <v>66</v>
      </c>
      <c r="C326" s="83"/>
      <c r="D326" s="84"/>
      <c r="E326" s="84"/>
      <c r="F326" s="84"/>
      <c r="G326" s="85"/>
      <c r="H326" s="88"/>
    </row>
    <row r="327" spans="1:8" s="86" customFormat="1" ht="13.8" x14ac:dyDescent="0.25">
      <c r="A327" s="93"/>
      <c r="B327" s="121" t="s">
        <v>67</v>
      </c>
      <c r="C327" s="83"/>
      <c r="D327" s="84"/>
      <c r="E327" s="84"/>
      <c r="F327" s="84"/>
      <c r="G327" s="85"/>
      <c r="H327" s="88"/>
    </row>
    <row r="328" spans="1:8" s="86" customFormat="1" ht="13.8" x14ac:dyDescent="0.25">
      <c r="A328" s="93"/>
      <c r="B328" s="121" t="s">
        <v>396</v>
      </c>
      <c r="C328" s="83"/>
      <c r="D328" s="84"/>
      <c r="E328" s="84"/>
      <c r="F328" s="84"/>
      <c r="G328" s="85"/>
      <c r="H328" s="88"/>
    </row>
    <row r="329" spans="1:8" s="86" customFormat="1" ht="13.8" x14ac:dyDescent="0.25">
      <c r="A329" s="93"/>
      <c r="B329" s="157" t="s">
        <v>403</v>
      </c>
      <c r="C329" s="83" t="s">
        <v>80</v>
      </c>
      <c r="D329" s="84"/>
      <c r="E329" s="84"/>
      <c r="F329" s="84"/>
      <c r="G329" s="85"/>
      <c r="H329" s="88">
        <f t="shared" ref="H329" si="60">G329*(D329+E329+F329)</f>
        <v>0</v>
      </c>
    </row>
    <row r="330" spans="1:8" s="86" customFormat="1" ht="13.8" x14ac:dyDescent="0.25">
      <c r="A330" s="93"/>
      <c r="B330" s="121" t="s">
        <v>66</v>
      </c>
      <c r="C330" s="83"/>
      <c r="D330" s="84"/>
      <c r="E330" s="84"/>
      <c r="F330" s="84"/>
      <c r="G330" s="85"/>
      <c r="H330" s="88"/>
    </row>
    <row r="331" spans="1:8" s="86" customFormat="1" ht="13.8" x14ac:dyDescent="0.25">
      <c r="A331" s="93"/>
      <c r="B331" s="121" t="s">
        <v>67</v>
      </c>
      <c r="C331" s="83"/>
      <c r="D331" s="84"/>
      <c r="E331" s="84"/>
      <c r="F331" s="84"/>
      <c r="G331" s="85"/>
      <c r="H331" s="88"/>
    </row>
    <row r="332" spans="1:8" s="86" customFormat="1" ht="13.8" x14ac:dyDescent="0.25">
      <c r="A332" s="93"/>
      <c r="B332" s="121" t="s">
        <v>395</v>
      </c>
      <c r="C332" s="83"/>
      <c r="D332" s="84"/>
      <c r="E332" s="84"/>
      <c r="F332" s="84"/>
      <c r="G332" s="85"/>
      <c r="H332" s="88"/>
    </row>
    <row r="333" spans="1:8" s="86" customFormat="1" ht="13.8" x14ac:dyDescent="0.25">
      <c r="A333" s="93"/>
      <c r="B333" s="157" t="s">
        <v>404</v>
      </c>
      <c r="C333" s="83" t="s">
        <v>80</v>
      </c>
      <c r="D333" s="84"/>
      <c r="E333" s="84"/>
      <c r="F333" s="84"/>
      <c r="G333" s="85"/>
      <c r="H333" s="88">
        <f t="shared" ref="H333" si="61">G333*(D333+E333+F333)</f>
        <v>0</v>
      </c>
    </row>
    <row r="334" spans="1:8" s="86" customFormat="1" ht="13.8" x14ac:dyDescent="0.25">
      <c r="A334" s="93"/>
      <c r="B334" s="121" t="s">
        <v>66</v>
      </c>
      <c r="C334" s="83"/>
      <c r="D334" s="84"/>
      <c r="E334" s="84"/>
      <c r="F334" s="84"/>
      <c r="G334" s="85"/>
      <c r="H334" s="88"/>
    </row>
    <row r="335" spans="1:8" s="86" customFormat="1" ht="13.8" x14ac:dyDescent="0.25">
      <c r="A335" s="93"/>
      <c r="B335" s="121" t="s">
        <v>67</v>
      </c>
      <c r="C335" s="83"/>
      <c r="D335" s="84"/>
      <c r="E335" s="84"/>
      <c r="F335" s="84"/>
      <c r="G335" s="85"/>
      <c r="H335" s="88"/>
    </row>
    <row r="336" spans="1:8" s="86" customFormat="1" ht="13.8" x14ac:dyDescent="0.25">
      <c r="A336" s="93"/>
      <c r="B336" s="121" t="s">
        <v>396</v>
      </c>
      <c r="C336" s="83"/>
      <c r="D336" s="84"/>
      <c r="E336" s="84"/>
      <c r="F336" s="84"/>
      <c r="G336" s="85"/>
      <c r="H336" s="88"/>
    </row>
    <row r="337" spans="1:8" s="86" customFormat="1" ht="15" customHeight="1" x14ac:dyDescent="0.25">
      <c r="A337" s="93"/>
      <c r="B337" s="124"/>
      <c r="C337" s="83"/>
      <c r="D337" s="84"/>
      <c r="E337" s="84"/>
      <c r="F337" s="84"/>
      <c r="G337" s="85"/>
      <c r="H337" s="88"/>
    </row>
    <row r="338" spans="1:8" s="86" customFormat="1" ht="13.8" x14ac:dyDescent="0.25">
      <c r="A338" s="93"/>
      <c r="B338" s="111" t="s">
        <v>220</v>
      </c>
      <c r="C338" s="83"/>
      <c r="D338" s="84"/>
      <c r="E338" s="84"/>
      <c r="F338" s="84"/>
      <c r="G338" s="85"/>
      <c r="H338" s="88"/>
    </row>
    <row r="339" spans="1:8" s="86" customFormat="1" ht="13.8" x14ac:dyDescent="0.25">
      <c r="A339" s="93"/>
      <c r="B339" s="157" t="s">
        <v>399</v>
      </c>
      <c r="C339" s="83" t="s">
        <v>80</v>
      </c>
      <c r="D339" s="84"/>
      <c r="E339" s="84"/>
      <c r="F339" s="84"/>
      <c r="G339" s="85"/>
      <c r="H339" s="88">
        <f t="shared" ref="H339:H344" si="62">G339*(D339+E339+F339)</f>
        <v>0</v>
      </c>
    </row>
    <row r="340" spans="1:8" s="86" customFormat="1" ht="13.8" x14ac:dyDescent="0.25">
      <c r="A340" s="93"/>
      <c r="B340" s="157" t="s">
        <v>400</v>
      </c>
      <c r="C340" s="83" t="s">
        <v>80</v>
      </c>
      <c r="D340" s="84"/>
      <c r="E340" s="84"/>
      <c r="F340" s="84"/>
      <c r="G340" s="85"/>
      <c r="H340" s="88">
        <f t="shared" si="62"/>
        <v>0</v>
      </c>
    </row>
    <row r="341" spans="1:8" s="86" customFormat="1" ht="13.8" x14ac:dyDescent="0.25">
      <c r="A341" s="93"/>
      <c r="B341" s="157" t="s">
        <v>401</v>
      </c>
      <c r="C341" s="83" t="s">
        <v>80</v>
      </c>
      <c r="D341" s="84"/>
      <c r="E341" s="84"/>
      <c r="F341" s="84"/>
      <c r="G341" s="85"/>
      <c r="H341" s="88">
        <f t="shared" si="62"/>
        <v>0</v>
      </c>
    </row>
    <row r="342" spans="1:8" s="86" customFormat="1" ht="13.8" x14ac:dyDescent="0.25">
      <c r="A342" s="93"/>
      <c r="B342" s="157" t="s">
        <v>402</v>
      </c>
      <c r="C342" s="83" t="s">
        <v>80</v>
      </c>
      <c r="D342" s="84"/>
      <c r="E342" s="84"/>
      <c r="F342" s="84"/>
      <c r="G342" s="85"/>
      <c r="H342" s="88">
        <f t="shared" si="62"/>
        <v>0</v>
      </c>
    </row>
    <row r="343" spans="1:8" s="86" customFormat="1" ht="13.8" x14ac:dyDescent="0.25">
      <c r="A343" s="93"/>
      <c r="B343" s="157" t="s">
        <v>403</v>
      </c>
      <c r="C343" s="83" t="s">
        <v>80</v>
      </c>
      <c r="D343" s="84"/>
      <c r="E343" s="84"/>
      <c r="F343" s="84"/>
      <c r="G343" s="85"/>
      <c r="H343" s="88">
        <f t="shared" si="62"/>
        <v>0</v>
      </c>
    </row>
    <row r="344" spans="1:8" s="86" customFormat="1" ht="13.8" x14ac:dyDescent="0.25">
      <c r="A344" s="93"/>
      <c r="B344" s="157" t="s">
        <v>404</v>
      </c>
      <c r="C344" s="83" t="s">
        <v>80</v>
      </c>
      <c r="D344" s="84"/>
      <c r="E344" s="84"/>
      <c r="F344" s="84"/>
      <c r="G344" s="85"/>
      <c r="H344" s="88">
        <f t="shared" si="62"/>
        <v>0</v>
      </c>
    </row>
    <row r="345" spans="1:8" s="122" customFormat="1" ht="13.8" x14ac:dyDescent="0.25">
      <c r="A345" s="158"/>
      <c r="B345" s="111"/>
      <c r="C345" s="96"/>
      <c r="D345" s="159"/>
      <c r="E345" s="159"/>
      <c r="F345" s="159"/>
      <c r="G345" s="160"/>
      <c r="H345" s="161"/>
    </row>
    <row r="346" spans="1:8" s="122" customFormat="1" ht="27.6" x14ac:dyDescent="0.25">
      <c r="A346" s="158"/>
      <c r="B346" s="111" t="s">
        <v>212</v>
      </c>
      <c r="C346" s="83" t="s">
        <v>3</v>
      </c>
      <c r="D346" s="84"/>
      <c r="E346" s="84"/>
      <c r="F346" s="84"/>
      <c r="G346" s="160"/>
      <c r="H346" s="88">
        <f t="shared" ref="H346" si="63">G346*(D346+E346+F346)</f>
        <v>0</v>
      </c>
    </row>
    <row r="347" spans="1:8" s="86" customFormat="1" ht="15" customHeight="1" x14ac:dyDescent="0.25">
      <c r="A347" s="93"/>
      <c r="B347" s="111"/>
      <c r="C347" s="83"/>
      <c r="D347" s="84"/>
      <c r="E347" s="84"/>
      <c r="F347" s="84"/>
      <c r="G347" s="85"/>
      <c r="H347" s="88"/>
    </row>
    <row r="348" spans="1:8" s="86" customFormat="1" ht="15" customHeight="1" x14ac:dyDescent="0.25">
      <c r="A348" s="93"/>
      <c r="B348" s="111" t="s">
        <v>203</v>
      </c>
      <c r="C348" s="83" t="s">
        <v>3</v>
      </c>
      <c r="D348" s="84"/>
      <c r="E348" s="84"/>
      <c r="F348" s="84"/>
      <c r="G348" s="85"/>
      <c r="H348" s="88">
        <f t="shared" ref="H348:H349" si="64">G348*(D348+E348+F348)</f>
        <v>0</v>
      </c>
    </row>
    <row r="349" spans="1:8" s="86" customFormat="1" ht="13.8" x14ac:dyDescent="0.25">
      <c r="A349" s="93"/>
      <c r="B349" s="111" t="s">
        <v>178</v>
      </c>
      <c r="C349" s="83" t="s">
        <v>3</v>
      </c>
      <c r="D349" s="84"/>
      <c r="E349" s="84"/>
      <c r="F349" s="84"/>
      <c r="G349" s="85"/>
      <c r="H349" s="88">
        <f t="shared" si="64"/>
        <v>0</v>
      </c>
    </row>
    <row r="350" spans="1:8" s="119" customFormat="1" ht="13.8" thickBot="1" x14ac:dyDescent="0.3">
      <c r="A350" s="113"/>
      <c r="B350" s="114"/>
      <c r="C350" s="115"/>
      <c r="D350" s="117"/>
      <c r="E350" s="117"/>
      <c r="F350" s="117"/>
      <c r="G350" s="117"/>
      <c r="H350" s="118"/>
    </row>
    <row r="351" spans="1:8" s="112" customFormat="1" ht="15" customHeight="1" thickTop="1" thickBot="1" x14ac:dyDescent="0.3">
      <c r="A351" s="200" t="str">
        <f>CONCATENATE("Sous-total", "  ",A310)</f>
        <v>Sous-total  3.5.1</v>
      </c>
      <c r="B351" s="201"/>
      <c r="C351" s="201"/>
      <c r="D351" s="201"/>
      <c r="E351" s="201"/>
      <c r="F351" s="201"/>
      <c r="G351" s="202"/>
      <c r="H351" s="120">
        <f>SUM(H310:H350)</f>
        <v>0</v>
      </c>
    </row>
    <row r="352" spans="1:8" s="86" customFormat="1" ht="15" customHeight="1" thickTop="1" x14ac:dyDescent="0.25">
      <c r="A352" s="93"/>
      <c r="B352" s="111"/>
      <c r="C352" s="83"/>
      <c r="D352" s="84"/>
      <c r="E352" s="84"/>
      <c r="F352" s="84"/>
      <c r="G352" s="85"/>
      <c r="H352" s="88"/>
    </row>
    <row r="353" spans="1:8" s="86" customFormat="1" ht="15" customHeight="1" x14ac:dyDescent="0.25">
      <c r="A353" s="93" t="s">
        <v>179</v>
      </c>
      <c r="B353" s="111" t="s">
        <v>180</v>
      </c>
      <c r="C353" s="83"/>
      <c r="D353" s="84"/>
      <c r="E353" s="84"/>
      <c r="F353" s="84"/>
      <c r="G353" s="85"/>
      <c r="H353" s="88" t="str">
        <f t="shared" ref="H353" si="65">IF(G353*D353=0,"",G353*D353)</f>
        <v/>
      </c>
    </row>
    <row r="354" spans="1:8" s="86" customFormat="1" ht="15" customHeight="1" x14ac:dyDescent="0.25">
      <c r="A354" s="93"/>
      <c r="B354" s="111"/>
      <c r="C354" s="83"/>
      <c r="D354" s="84"/>
      <c r="E354" s="84"/>
      <c r="F354" s="84"/>
      <c r="G354" s="85"/>
      <c r="H354" s="88"/>
    </row>
    <row r="355" spans="1:8" s="122" customFormat="1" ht="41.4" x14ac:dyDescent="0.25">
      <c r="A355" s="158"/>
      <c r="B355" s="111" t="s">
        <v>405</v>
      </c>
      <c r="C355" s="83"/>
      <c r="D355" s="159"/>
      <c r="E355" s="159"/>
      <c r="F355" s="159"/>
      <c r="G355" s="160"/>
      <c r="H355" s="161"/>
    </row>
    <row r="356" spans="1:8" s="86" customFormat="1" ht="13.8" x14ac:dyDescent="0.25">
      <c r="A356" s="93"/>
      <c r="B356" s="157" t="s">
        <v>399</v>
      </c>
      <c r="C356" s="83"/>
      <c r="D356" s="84"/>
      <c r="E356" s="84"/>
      <c r="F356" s="84"/>
      <c r="G356" s="85"/>
      <c r="H356" s="88"/>
    </row>
    <row r="357" spans="1:8" s="86" customFormat="1" ht="13.8" x14ac:dyDescent="0.25">
      <c r="A357" s="93"/>
      <c r="B357" s="162" t="s">
        <v>181</v>
      </c>
      <c r="C357" s="83" t="s">
        <v>83</v>
      </c>
      <c r="D357" s="84"/>
      <c r="E357" s="84"/>
      <c r="F357" s="84"/>
      <c r="G357" s="85"/>
      <c r="H357" s="88">
        <f t="shared" ref="H357:H361" si="66">G357*(D357+E357+F357)</f>
        <v>0</v>
      </c>
    </row>
    <row r="358" spans="1:8" s="86" customFormat="1" ht="13.8" x14ac:dyDescent="0.25">
      <c r="A358" s="93"/>
      <c r="B358" s="162" t="s">
        <v>182</v>
      </c>
      <c r="C358" s="83" t="s">
        <v>83</v>
      </c>
      <c r="D358" s="84"/>
      <c r="E358" s="84"/>
      <c r="F358" s="84"/>
      <c r="G358" s="85"/>
      <c r="H358" s="88">
        <f t="shared" si="66"/>
        <v>0</v>
      </c>
    </row>
    <row r="359" spans="1:8" s="86" customFormat="1" ht="13.8" x14ac:dyDescent="0.25">
      <c r="A359" s="93"/>
      <c r="B359" s="162" t="s">
        <v>183</v>
      </c>
      <c r="C359" s="83" t="s">
        <v>83</v>
      </c>
      <c r="D359" s="84"/>
      <c r="E359" s="84"/>
      <c r="F359" s="84"/>
      <c r="G359" s="85"/>
      <c r="H359" s="88">
        <f t="shared" si="66"/>
        <v>0</v>
      </c>
    </row>
    <row r="360" spans="1:8" s="86" customFormat="1" ht="13.8" x14ac:dyDescent="0.25">
      <c r="A360" s="93"/>
      <c r="B360" s="162" t="s">
        <v>184</v>
      </c>
      <c r="C360" s="83" t="s">
        <v>83</v>
      </c>
      <c r="D360" s="84"/>
      <c r="E360" s="84"/>
      <c r="F360" s="84"/>
      <c r="G360" s="85"/>
      <c r="H360" s="88">
        <f t="shared" si="66"/>
        <v>0</v>
      </c>
    </row>
    <row r="361" spans="1:8" s="86" customFormat="1" ht="13.8" x14ac:dyDescent="0.25">
      <c r="A361" s="93"/>
      <c r="B361" s="162" t="s">
        <v>185</v>
      </c>
      <c r="C361" s="83" t="s">
        <v>83</v>
      </c>
      <c r="D361" s="84"/>
      <c r="E361" s="84"/>
      <c r="F361" s="84"/>
      <c r="G361" s="85"/>
      <c r="H361" s="88">
        <f t="shared" si="66"/>
        <v>0</v>
      </c>
    </row>
    <row r="362" spans="1:8" s="86" customFormat="1" ht="13.8" x14ac:dyDescent="0.25">
      <c r="A362" s="93"/>
      <c r="B362" s="157" t="s">
        <v>400</v>
      </c>
      <c r="C362" s="83"/>
      <c r="D362" s="84"/>
      <c r="E362" s="84"/>
      <c r="F362" s="84"/>
      <c r="G362" s="85"/>
      <c r="H362" s="88"/>
    </row>
    <row r="363" spans="1:8" s="86" customFormat="1" ht="13.8" x14ac:dyDescent="0.25">
      <c r="A363" s="93"/>
      <c r="B363" s="162" t="s">
        <v>181</v>
      </c>
      <c r="C363" s="83" t="s">
        <v>83</v>
      </c>
      <c r="D363" s="84"/>
      <c r="E363" s="84"/>
      <c r="F363" s="84"/>
      <c r="G363" s="85"/>
      <c r="H363" s="88">
        <f t="shared" ref="H363:H367" si="67">G363*(D363+E363+F363)</f>
        <v>0</v>
      </c>
    </row>
    <row r="364" spans="1:8" s="86" customFormat="1" ht="13.8" x14ac:dyDescent="0.25">
      <c r="A364" s="93"/>
      <c r="B364" s="162" t="s">
        <v>182</v>
      </c>
      <c r="C364" s="83" t="s">
        <v>83</v>
      </c>
      <c r="D364" s="84"/>
      <c r="E364" s="84"/>
      <c r="F364" s="84"/>
      <c r="G364" s="85"/>
      <c r="H364" s="88">
        <f t="shared" si="67"/>
        <v>0</v>
      </c>
    </row>
    <row r="365" spans="1:8" s="86" customFormat="1" ht="13.8" x14ac:dyDescent="0.25">
      <c r="A365" s="93"/>
      <c r="B365" s="162" t="s">
        <v>183</v>
      </c>
      <c r="C365" s="83" t="s">
        <v>83</v>
      </c>
      <c r="D365" s="84"/>
      <c r="E365" s="84"/>
      <c r="F365" s="84"/>
      <c r="G365" s="85"/>
      <c r="H365" s="88">
        <f t="shared" si="67"/>
        <v>0</v>
      </c>
    </row>
    <row r="366" spans="1:8" s="86" customFormat="1" ht="13.8" x14ac:dyDescent="0.25">
      <c r="A366" s="93"/>
      <c r="B366" s="162" t="s">
        <v>184</v>
      </c>
      <c r="C366" s="83" t="s">
        <v>83</v>
      </c>
      <c r="D366" s="84"/>
      <c r="E366" s="84"/>
      <c r="F366" s="84"/>
      <c r="G366" s="85"/>
      <c r="H366" s="88">
        <f t="shared" si="67"/>
        <v>0</v>
      </c>
    </row>
    <row r="367" spans="1:8" s="86" customFormat="1" ht="13.8" x14ac:dyDescent="0.25">
      <c r="A367" s="93"/>
      <c r="B367" s="162" t="s">
        <v>185</v>
      </c>
      <c r="C367" s="83" t="s">
        <v>83</v>
      </c>
      <c r="D367" s="84"/>
      <c r="E367" s="84"/>
      <c r="F367" s="84"/>
      <c r="G367" s="85"/>
      <c r="H367" s="88">
        <f t="shared" si="67"/>
        <v>0</v>
      </c>
    </row>
    <row r="368" spans="1:8" s="86" customFormat="1" ht="13.8" x14ac:dyDescent="0.25">
      <c r="A368" s="93"/>
      <c r="B368" s="157" t="s">
        <v>401</v>
      </c>
      <c r="C368" s="83"/>
      <c r="D368" s="84"/>
      <c r="E368" s="84"/>
      <c r="F368" s="84"/>
      <c r="G368" s="85"/>
      <c r="H368" s="88"/>
    </row>
    <row r="369" spans="1:8" s="86" customFormat="1" ht="13.8" x14ac:dyDescent="0.25">
      <c r="A369" s="93"/>
      <c r="B369" s="162" t="s">
        <v>181</v>
      </c>
      <c r="C369" s="83" t="s">
        <v>83</v>
      </c>
      <c r="D369" s="84"/>
      <c r="E369" s="84"/>
      <c r="F369" s="84"/>
      <c r="G369" s="85"/>
      <c r="H369" s="88">
        <f t="shared" ref="H369:H373" si="68">G369*(D369+E369+F369)</f>
        <v>0</v>
      </c>
    </row>
    <row r="370" spans="1:8" s="86" customFormat="1" ht="13.8" x14ac:dyDescent="0.25">
      <c r="A370" s="93"/>
      <c r="B370" s="162" t="s">
        <v>182</v>
      </c>
      <c r="C370" s="83" t="s">
        <v>83</v>
      </c>
      <c r="D370" s="84"/>
      <c r="E370" s="84"/>
      <c r="F370" s="84"/>
      <c r="G370" s="85"/>
      <c r="H370" s="88">
        <f t="shared" si="68"/>
        <v>0</v>
      </c>
    </row>
    <row r="371" spans="1:8" s="86" customFormat="1" ht="13.8" x14ac:dyDescent="0.25">
      <c r="A371" s="93"/>
      <c r="B371" s="162" t="s">
        <v>183</v>
      </c>
      <c r="C371" s="83" t="s">
        <v>83</v>
      </c>
      <c r="D371" s="84"/>
      <c r="E371" s="84"/>
      <c r="F371" s="84"/>
      <c r="G371" s="85"/>
      <c r="H371" s="88">
        <f t="shared" si="68"/>
        <v>0</v>
      </c>
    </row>
    <row r="372" spans="1:8" s="86" customFormat="1" ht="13.8" x14ac:dyDescent="0.25">
      <c r="A372" s="93"/>
      <c r="B372" s="162" t="s">
        <v>184</v>
      </c>
      <c r="C372" s="83" t="s">
        <v>83</v>
      </c>
      <c r="D372" s="84"/>
      <c r="E372" s="84"/>
      <c r="F372" s="84"/>
      <c r="G372" s="85"/>
      <c r="H372" s="88">
        <f t="shared" si="68"/>
        <v>0</v>
      </c>
    </row>
    <row r="373" spans="1:8" s="86" customFormat="1" ht="13.8" x14ac:dyDescent="0.25">
      <c r="A373" s="93"/>
      <c r="B373" s="162" t="s">
        <v>185</v>
      </c>
      <c r="C373" s="83" t="s">
        <v>83</v>
      </c>
      <c r="D373" s="84"/>
      <c r="E373" s="84"/>
      <c r="F373" s="84"/>
      <c r="G373" s="85"/>
      <c r="H373" s="88">
        <f t="shared" si="68"/>
        <v>0</v>
      </c>
    </row>
    <row r="374" spans="1:8" s="86" customFormat="1" ht="13.8" x14ac:dyDescent="0.25">
      <c r="A374" s="93"/>
      <c r="B374" s="157" t="s">
        <v>402</v>
      </c>
      <c r="C374" s="83"/>
      <c r="D374" s="84"/>
      <c r="E374" s="84"/>
      <c r="F374" s="84"/>
      <c r="G374" s="85"/>
      <c r="H374" s="88"/>
    </row>
    <row r="375" spans="1:8" s="86" customFormat="1" ht="13.8" x14ac:dyDescent="0.25">
      <c r="A375" s="93"/>
      <c r="B375" s="162" t="s">
        <v>181</v>
      </c>
      <c r="C375" s="83" t="s">
        <v>83</v>
      </c>
      <c r="D375" s="84"/>
      <c r="E375" s="84"/>
      <c r="F375" s="84"/>
      <c r="G375" s="85"/>
      <c r="H375" s="88">
        <f t="shared" ref="H375:H379" si="69">G375*(D375+E375+F375)</f>
        <v>0</v>
      </c>
    </row>
    <row r="376" spans="1:8" s="86" customFormat="1" ht="13.8" x14ac:dyDescent="0.25">
      <c r="A376" s="93"/>
      <c r="B376" s="162" t="s">
        <v>182</v>
      </c>
      <c r="C376" s="83" t="s">
        <v>83</v>
      </c>
      <c r="D376" s="84"/>
      <c r="E376" s="84"/>
      <c r="F376" s="84"/>
      <c r="G376" s="85"/>
      <c r="H376" s="88">
        <f t="shared" si="69"/>
        <v>0</v>
      </c>
    </row>
    <row r="377" spans="1:8" s="86" customFormat="1" ht="13.8" x14ac:dyDescent="0.25">
      <c r="A377" s="93"/>
      <c r="B377" s="162" t="s">
        <v>183</v>
      </c>
      <c r="C377" s="83" t="s">
        <v>83</v>
      </c>
      <c r="D377" s="84"/>
      <c r="E377" s="84"/>
      <c r="F377" s="84"/>
      <c r="G377" s="85"/>
      <c r="H377" s="88">
        <f t="shared" si="69"/>
        <v>0</v>
      </c>
    </row>
    <row r="378" spans="1:8" s="86" customFormat="1" ht="13.8" x14ac:dyDescent="0.25">
      <c r="A378" s="93"/>
      <c r="B378" s="162" t="s">
        <v>184</v>
      </c>
      <c r="C378" s="83" t="s">
        <v>83</v>
      </c>
      <c r="D378" s="84"/>
      <c r="E378" s="84"/>
      <c r="F378" s="84"/>
      <c r="G378" s="85"/>
      <c r="H378" s="88">
        <f t="shared" si="69"/>
        <v>0</v>
      </c>
    </row>
    <row r="379" spans="1:8" s="86" customFormat="1" ht="13.8" x14ac:dyDescent="0.25">
      <c r="A379" s="93"/>
      <c r="B379" s="162" t="s">
        <v>185</v>
      </c>
      <c r="C379" s="83" t="s">
        <v>83</v>
      </c>
      <c r="D379" s="84"/>
      <c r="E379" s="84"/>
      <c r="F379" s="84"/>
      <c r="G379" s="85"/>
      <c r="H379" s="88">
        <f t="shared" si="69"/>
        <v>0</v>
      </c>
    </row>
    <row r="380" spans="1:8" s="86" customFormat="1" ht="13.8" x14ac:dyDescent="0.25">
      <c r="A380" s="93"/>
      <c r="B380" s="157" t="s">
        <v>403</v>
      </c>
      <c r="C380" s="83"/>
      <c r="D380" s="84"/>
      <c r="E380" s="84"/>
      <c r="F380" s="84"/>
      <c r="G380" s="85"/>
      <c r="H380" s="88"/>
    </row>
    <row r="381" spans="1:8" s="86" customFormat="1" ht="13.8" x14ac:dyDescent="0.25">
      <c r="A381" s="93"/>
      <c r="B381" s="162" t="s">
        <v>181</v>
      </c>
      <c r="C381" s="83" t="s">
        <v>83</v>
      </c>
      <c r="D381" s="84"/>
      <c r="E381" s="84"/>
      <c r="F381" s="84"/>
      <c r="G381" s="85"/>
      <c r="H381" s="88">
        <f t="shared" ref="H381:H385" si="70">G381*(D381+E381+F381)</f>
        <v>0</v>
      </c>
    </row>
    <row r="382" spans="1:8" s="86" customFormat="1" ht="13.8" x14ac:dyDescent="0.25">
      <c r="A382" s="93"/>
      <c r="B382" s="162" t="s">
        <v>182</v>
      </c>
      <c r="C382" s="83" t="s">
        <v>83</v>
      </c>
      <c r="D382" s="84"/>
      <c r="E382" s="84"/>
      <c r="F382" s="84"/>
      <c r="G382" s="85"/>
      <c r="H382" s="88">
        <f t="shared" si="70"/>
        <v>0</v>
      </c>
    </row>
    <row r="383" spans="1:8" s="86" customFormat="1" ht="13.8" x14ac:dyDescent="0.25">
      <c r="A383" s="93"/>
      <c r="B383" s="162" t="s">
        <v>183</v>
      </c>
      <c r="C383" s="83" t="s">
        <v>83</v>
      </c>
      <c r="D383" s="84"/>
      <c r="E383" s="84"/>
      <c r="F383" s="84"/>
      <c r="G383" s="85"/>
      <c r="H383" s="88">
        <f t="shared" si="70"/>
        <v>0</v>
      </c>
    </row>
    <row r="384" spans="1:8" s="86" customFormat="1" ht="13.8" x14ac:dyDescent="0.25">
      <c r="A384" s="93"/>
      <c r="B384" s="162" t="s">
        <v>184</v>
      </c>
      <c r="C384" s="83" t="s">
        <v>83</v>
      </c>
      <c r="D384" s="84"/>
      <c r="E384" s="84"/>
      <c r="F384" s="84"/>
      <c r="G384" s="85"/>
      <c r="H384" s="88">
        <f t="shared" si="70"/>
        <v>0</v>
      </c>
    </row>
    <row r="385" spans="1:8" s="86" customFormat="1" ht="13.8" x14ac:dyDescent="0.25">
      <c r="A385" s="93"/>
      <c r="B385" s="162" t="s">
        <v>185</v>
      </c>
      <c r="C385" s="83" t="s">
        <v>83</v>
      </c>
      <c r="D385" s="84"/>
      <c r="E385" s="84"/>
      <c r="F385" s="84"/>
      <c r="G385" s="85"/>
      <c r="H385" s="88">
        <f t="shared" si="70"/>
        <v>0</v>
      </c>
    </row>
    <row r="386" spans="1:8" s="86" customFormat="1" ht="13.8" x14ac:dyDescent="0.25">
      <c r="A386" s="93"/>
      <c r="B386" s="157" t="s">
        <v>404</v>
      </c>
      <c r="C386" s="83"/>
      <c r="D386" s="84"/>
      <c r="E386" s="84"/>
      <c r="F386" s="84"/>
      <c r="G386" s="85"/>
      <c r="H386" s="88"/>
    </row>
    <row r="387" spans="1:8" s="86" customFormat="1" ht="13.8" x14ac:dyDescent="0.25">
      <c r="A387" s="93"/>
      <c r="B387" s="162" t="s">
        <v>181</v>
      </c>
      <c r="C387" s="83" t="s">
        <v>83</v>
      </c>
      <c r="D387" s="84"/>
      <c r="E387" s="84"/>
      <c r="F387" s="84"/>
      <c r="G387" s="85"/>
      <c r="H387" s="88">
        <f t="shared" ref="H387:H391" si="71">G387*(D387+E387+F387)</f>
        <v>0</v>
      </c>
    </row>
    <row r="388" spans="1:8" s="86" customFormat="1" ht="13.8" x14ac:dyDescent="0.25">
      <c r="A388" s="93"/>
      <c r="B388" s="162" t="s">
        <v>182</v>
      </c>
      <c r="C388" s="83" t="s">
        <v>83</v>
      </c>
      <c r="D388" s="84"/>
      <c r="E388" s="84"/>
      <c r="F388" s="84"/>
      <c r="G388" s="85"/>
      <c r="H388" s="88">
        <f t="shared" si="71"/>
        <v>0</v>
      </c>
    </row>
    <row r="389" spans="1:8" s="86" customFormat="1" ht="13.8" x14ac:dyDescent="0.25">
      <c r="A389" s="93"/>
      <c r="B389" s="162" t="s">
        <v>183</v>
      </c>
      <c r="C389" s="83" t="s">
        <v>83</v>
      </c>
      <c r="D389" s="84"/>
      <c r="E389" s="84"/>
      <c r="F389" s="84"/>
      <c r="G389" s="85"/>
      <c r="H389" s="88">
        <f t="shared" si="71"/>
        <v>0</v>
      </c>
    </row>
    <row r="390" spans="1:8" s="86" customFormat="1" ht="13.8" x14ac:dyDescent="0.25">
      <c r="A390" s="93"/>
      <c r="B390" s="162" t="s">
        <v>184</v>
      </c>
      <c r="C390" s="83" t="s">
        <v>83</v>
      </c>
      <c r="D390" s="84"/>
      <c r="E390" s="84"/>
      <c r="F390" s="84"/>
      <c r="G390" s="85"/>
      <c r="H390" s="88">
        <f t="shared" si="71"/>
        <v>0</v>
      </c>
    </row>
    <row r="391" spans="1:8" s="86" customFormat="1" ht="13.8" x14ac:dyDescent="0.25">
      <c r="A391" s="93"/>
      <c r="B391" s="162" t="s">
        <v>185</v>
      </c>
      <c r="C391" s="83" t="s">
        <v>83</v>
      </c>
      <c r="D391" s="84"/>
      <c r="E391" s="84"/>
      <c r="F391" s="84"/>
      <c r="G391" s="85"/>
      <c r="H391" s="88">
        <f t="shared" si="71"/>
        <v>0</v>
      </c>
    </row>
    <row r="392" spans="1:8" s="86" customFormat="1" ht="15" customHeight="1" x14ac:dyDescent="0.25">
      <c r="A392" s="93"/>
      <c r="B392" s="111"/>
      <c r="C392" s="83"/>
      <c r="D392" s="84"/>
      <c r="E392" s="84"/>
      <c r="F392" s="84"/>
      <c r="G392" s="85"/>
      <c r="H392" s="88"/>
    </row>
    <row r="393" spans="1:8" s="86" customFormat="1" ht="27.6" x14ac:dyDescent="0.25">
      <c r="A393" s="93"/>
      <c r="B393" s="111" t="s">
        <v>213</v>
      </c>
      <c r="C393" s="83"/>
      <c r="D393" s="84"/>
      <c r="E393" s="84"/>
      <c r="F393" s="84"/>
      <c r="G393" s="85"/>
      <c r="H393" s="88"/>
    </row>
    <row r="394" spans="1:8" s="86" customFormat="1" ht="13.8" x14ac:dyDescent="0.25">
      <c r="A394" s="93"/>
      <c r="B394" s="157" t="s">
        <v>399</v>
      </c>
      <c r="C394" s="83"/>
      <c r="D394" s="84"/>
      <c r="E394" s="84"/>
      <c r="F394" s="84"/>
      <c r="G394" s="85"/>
      <c r="H394" s="88"/>
    </row>
    <row r="395" spans="1:8" s="86" customFormat="1" ht="13.8" x14ac:dyDescent="0.25">
      <c r="A395" s="93"/>
      <c r="B395" s="162" t="s">
        <v>181</v>
      </c>
      <c r="C395" s="83" t="s">
        <v>83</v>
      </c>
      <c r="D395" s="84"/>
      <c r="E395" s="84"/>
      <c r="F395" s="84"/>
      <c r="G395" s="85"/>
      <c r="H395" s="88">
        <f t="shared" ref="H395:H399" si="72">G395*(D395+E395+F395)</f>
        <v>0</v>
      </c>
    </row>
    <row r="396" spans="1:8" s="86" customFormat="1" ht="13.8" x14ac:dyDescent="0.25">
      <c r="A396" s="93"/>
      <c r="B396" s="162" t="s">
        <v>182</v>
      </c>
      <c r="C396" s="83" t="s">
        <v>83</v>
      </c>
      <c r="D396" s="84"/>
      <c r="E396" s="84"/>
      <c r="F396" s="84"/>
      <c r="G396" s="85"/>
      <c r="H396" s="88">
        <f t="shared" si="72"/>
        <v>0</v>
      </c>
    </row>
    <row r="397" spans="1:8" s="86" customFormat="1" ht="13.8" x14ac:dyDescent="0.25">
      <c r="A397" s="93"/>
      <c r="B397" s="162" t="s">
        <v>183</v>
      </c>
      <c r="C397" s="83" t="s">
        <v>83</v>
      </c>
      <c r="D397" s="84"/>
      <c r="E397" s="84"/>
      <c r="F397" s="84"/>
      <c r="G397" s="85"/>
      <c r="H397" s="88">
        <f t="shared" si="72"/>
        <v>0</v>
      </c>
    </row>
    <row r="398" spans="1:8" s="86" customFormat="1" ht="13.8" x14ac:dyDescent="0.25">
      <c r="A398" s="93"/>
      <c r="B398" s="162" t="s">
        <v>184</v>
      </c>
      <c r="C398" s="83" t="s">
        <v>83</v>
      </c>
      <c r="D398" s="84"/>
      <c r="E398" s="84"/>
      <c r="F398" s="84"/>
      <c r="G398" s="85"/>
      <c r="H398" s="88">
        <f t="shared" si="72"/>
        <v>0</v>
      </c>
    </row>
    <row r="399" spans="1:8" s="86" customFormat="1" ht="13.8" x14ac:dyDescent="0.25">
      <c r="A399" s="93"/>
      <c r="B399" s="162" t="s">
        <v>185</v>
      </c>
      <c r="C399" s="83" t="s">
        <v>83</v>
      </c>
      <c r="D399" s="84"/>
      <c r="E399" s="84"/>
      <c r="F399" s="84"/>
      <c r="G399" s="85"/>
      <c r="H399" s="88">
        <f t="shared" si="72"/>
        <v>0</v>
      </c>
    </row>
    <row r="400" spans="1:8" s="86" customFormat="1" ht="13.8" x14ac:dyDescent="0.25">
      <c r="A400" s="93"/>
      <c r="B400" s="157" t="s">
        <v>400</v>
      </c>
      <c r="C400" s="83"/>
      <c r="D400" s="84"/>
      <c r="E400" s="84"/>
      <c r="F400" s="84"/>
      <c r="G400" s="85"/>
      <c r="H400" s="88"/>
    </row>
    <row r="401" spans="1:8" s="86" customFormat="1" ht="13.8" x14ac:dyDescent="0.25">
      <c r="A401" s="93"/>
      <c r="B401" s="162" t="s">
        <v>181</v>
      </c>
      <c r="C401" s="83" t="s">
        <v>83</v>
      </c>
      <c r="D401" s="84"/>
      <c r="E401" s="84"/>
      <c r="F401" s="84"/>
      <c r="G401" s="85"/>
      <c r="H401" s="88">
        <f t="shared" ref="H401:H405" si="73">G401*(D401+E401+F401)</f>
        <v>0</v>
      </c>
    </row>
    <row r="402" spans="1:8" s="86" customFormat="1" ht="13.8" x14ac:dyDescent="0.25">
      <c r="A402" s="93"/>
      <c r="B402" s="162" t="s">
        <v>182</v>
      </c>
      <c r="C402" s="83" t="s">
        <v>83</v>
      </c>
      <c r="D402" s="84"/>
      <c r="E402" s="84"/>
      <c r="F402" s="84"/>
      <c r="G402" s="85"/>
      <c r="H402" s="88">
        <f t="shared" si="73"/>
        <v>0</v>
      </c>
    </row>
    <row r="403" spans="1:8" s="86" customFormat="1" ht="13.8" x14ac:dyDescent="0.25">
      <c r="A403" s="93"/>
      <c r="B403" s="162" t="s">
        <v>183</v>
      </c>
      <c r="C403" s="83" t="s">
        <v>83</v>
      </c>
      <c r="D403" s="84"/>
      <c r="E403" s="84"/>
      <c r="F403" s="84"/>
      <c r="G403" s="85"/>
      <c r="H403" s="88">
        <f t="shared" si="73"/>
        <v>0</v>
      </c>
    </row>
    <row r="404" spans="1:8" s="86" customFormat="1" ht="13.8" x14ac:dyDescent="0.25">
      <c r="A404" s="93"/>
      <c r="B404" s="162" t="s">
        <v>184</v>
      </c>
      <c r="C404" s="83" t="s">
        <v>83</v>
      </c>
      <c r="D404" s="84"/>
      <c r="E404" s="84"/>
      <c r="F404" s="84"/>
      <c r="G404" s="85"/>
      <c r="H404" s="88">
        <f t="shared" si="73"/>
        <v>0</v>
      </c>
    </row>
    <row r="405" spans="1:8" s="86" customFormat="1" ht="13.8" x14ac:dyDescent="0.25">
      <c r="A405" s="93"/>
      <c r="B405" s="162" t="s">
        <v>185</v>
      </c>
      <c r="C405" s="83" t="s">
        <v>83</v>
      </c>
      <c r="D405" s="84"/>
      <c r="E405" s="84"/>
      <c r="F405" s="84"/>
      <c r="G405" s="85"/>
      <c r="H405" s="88">
        <f t="shared" si="73"/>
        <v>0</v>
      </c>
    </row>
    <row r="406" spans="1:8" s="86" customFormat="1" ht="13.8" x14ac:dyDescent="0.25">
      <c r="A406" s="93"/>
      <c r="B406" s="157" t="s">
        <v>401</v>
      </c>
      <c r="C406" s="83"/>
      <c r="D406" s="84"/>
      <c r="E406" s="84"/>
      <c r="F406" s="84"/>
      <c r="G406" s="85"/>
      <c r="H406" s="88"/>
    </row>
    <row r="407" spans="1:8" s="86" customFormat="1" ht="13.8" x14ac:dyDescent="0.25">
      <c r="A407" s="93"/>
      <c r="B407" s="162" t="s">
        <v>181</v>
      </c>
      <c r="C407" s="83" t="s">
        <v>83</v>
      </c>
      <c r="D407" s="84"/>
      <c r="E407" s="84"/>
      <c r="F407" s="84"/>
      <c r="G407" s="85"/>
      <c r="H407" s="88">
        <f t="shared" ref="H407:H411" si="74">G407*(D407+E407+F407)</f>
        <v>0</v>
      </c>
    </row>
    <row r="408" spans="1:8" s="86" customFormat="1" ht="13.8" x14ac:dyDescent="0.25">
      <c r="A408" s="93"/>
      <c r="B408" s="162" t="s">
        <v>182</v>
      </c>
      <c r="C408" s="83" t="s">
        <v>83</v>
      </c>
      <c r="D408" s="84"/>
      <c r="E408" s="84"/>
      <c r="F408" s="84"/>
      <c r="G408" s="85"/>
      <c r="H408" s="88">
        <f t="shared" si="74"/>
        <v>0</v>
      </c>
    </row>
    <row r="409" spans="1:8" s="86" customFormat="1" ht="13.8" x14ac:dyDescent="0.25">
      <c r="A409" s="93"/>
      <c r="B409" s="162" t="s">
        <v>183</v>
      </c>
      <c r="C409" s="83" t="s">
        <v>83</v>
      </c>
      <c r="D409" s="84"/>
      <c r="E409" s="84"/>
      <c r="F409" s="84"/>
      <c r="G409" s="85"/>
      <c r="H409" s="88">
        <f t="shared" si="74"/>
        <v>0</v>
      </c>
    </row>
    <row r="410" spans="1:8" s="86" customFormat="1" ht="13.8" x14ac:dyDescent="0.25">
      <c r="A410" s="93"/>
      <c r="B410" s="162" t="s">
        <v>184</v>
      </c>
      <c r="C410" s="83" t="s">
        <v>83</v>
      </c>
      <c r="D410" s="84"/>
      <c r="E410" s="84"/>
      <c r="F410" s="84"/>
      <c r="G410" s="85"/>
      <c r="H410" s="88">
        <f t="shared" si="74"/>
        <v>0</v>
      </c>
    </row>
    <row r="411" spans="1:8" s="86" customFormat="1" ht="13.8" x14ac:dyDescent="0.25">
      <c r="A411" s="93"/>
      <c r="B411" s="162" t="s">
        <v>185</v>
      </c>
      <c r="C411" s="83" t="s">
        <v>83</v>
      </c>
      <c r="D411" s="84"/>
      <c r="E411" s="84"/>
      <c r="F411" s="84"/>
      <c r="G411" s="85"/>
      <c r="H411" s="88">
        <f t="shared" si="74"/>
        <v>0</v>
      </c>
    </row>
    <row r="412" spans="1:8" s="86" customFormat="1" ht="13.8" x14ac:dyDescent="0.25">
      <c r="A412" s="93"/>
      <c r="B412" s="157" t="s">
        <v>402</v>
      </c>
      <c r="C412" s="83"/>
      <c r="D412" s="84"/>
      <c r="E412" s="84"/>
      <c r="F412" s="84"/>
      <c r="G412" s="85"/>
      <c r="H412" s="88"/>
    </row>
    <row r="413" spans="1:8" s="86" customFormat="1" ht="13.8" x14ac:dyDescent="0.25">
      <c r="A413" s="93"/>
      <c r="B413" s="162" t="s">
        <v>181</v>
      </c>
      <c r="C413" s="83" t="s">
        <v>83</v>
      </c>
      <c r="D413" s="84"/>
      <c r="E413" s="84"/>
      <c r="F413" s="84"/>
      <c r="G413" s="85"/>
      <c r="H413" s="88">
        <f t="shared" ref="H413:H417" si="75">G413*(D413+E413+F413)</f>
        <v>0</v>
      </c>
    </row>
    <row r="414" spans="1:8" s="86" customFormat="1" ht="13.8" x14ac:dyDescent="0.25">
      <c r="A414" s="93"/>
      <c r="B414" s="162" t="s">
        <v>182</v>
      </c>
      <c r="C414" s="83" t="s">
        <v>83</v>
      </c>
      <c r="D414" s="84"/>
      <c r="E414" s="84"/>
      <c r="F414" s="84"/>
      <c r="G414" s="85"/>
      <c r="H414" s="88">
        <f t="shared" si="75"/>
        <v>0</v>
      </c>
    </row>
    <row r="415" spans="1:8" s="86" customFormat="1" ht="13.8" x14ac:dyDescent="0.25">
      <c r="A415" s="93"/>
      <c r="B415" s="162" t="s">
        <v>183</v>
      </c>
      <c r="C415" s="83" t="s">
        <v>83</v>
      </c>
      <c r="D415" s="84"/>
      <c r="E415" s="84"/>
      <c r="F415" s="84"/>
      <c r="G415" s="85"/>
      <c r="H415" s="88">
        <f t="shared" si="75"/>
        <v>0</v>
      </c>
    </row>
    <row r="416" spans="1:8" s="86" customFormat="1" ht="13.8" x14ac:dyDescent="0.25">
      <c r="A416" s="93"/>
      <c r="B416" s="162" t="s">
        <v>184</v>
      </c>
      <c r="C416" s="83" t="s">
        <v>83</v>
      </c>
      <c r="D416" s="84"/>
      <c r="E416" s="84"/>
      <c r="F416" s="84"/>
      <c r="G416" s="85"/>
      <c r="H416" s="88">
        <f t="shared" si="75"/>
        <v>0</v>
      </c>
    </row>
    <row r="417" spans="1:8" s="86" customFormat="1" ht="13.8" x14ac:dyDescent="0.25">
      <c r="A417" s="93"/>
      <c r="B417" s="162" t="s">
        <v>185</v>
      </c>
      <c r="C417" s="83" t="s">
        <v>83</v>
      </c>
      <c r="D417" s="84"/>
      <c r="E417" s="84"/>
      <c r="F417" s="84"/>
      <c r="G417" s="85"/>
      <c r="H417" s="88">
        <f t="shared" si="75"/>
        <v>0</v>
      </c>
    </row>
    <row r="418" spans="1:8" s="86" customFormat="1" ht="13.8" x14ac:dyDescent="0.25">
      <c r="A418" s="93"/>
      <c r="B418" s="157" t="s">
        <v>403</v>
      </c>
      <c r="C418" s="83"/>
      <c r="D418" s="84"/>
      <c r="E418" s="84"/>
      <c r="F418" s="84"/>
      <c r="G418" s="85"/>
      <c r="H418" s="88"/>
    </row>
    <row r="419" spans="1:8" s="86" customFormat="1" ht="13.8" x14ac:dyDescent="0.25">
      <c r="A419" s="93"/>
      <c r="B419" s="162" t="s">
        <v>181</v>
      </c>
      <c r="C419" s="83" t="s">
        <v>83</v>
      </c>
      <c r="D419" s="84"/>
      <c r="E419" s="84"/>
      <c r="F419" s="84"/>
      <c r="G419" s="85"/>
      <c r="H419" s="88">
        <f t="shared" ref="H419:H423" si="76">G419*(D419+E419+F419)</f>
        <v>0</v>
      </c>
    </row>
    <row r="420" spans="1:8" s="86" customFormat="1" ht="13.8" x14ac:dyDescent="0.25">
      <c r="A420" s="93"/>
      <c r="B420" s="162" t="s">
        <v>182</v>
      </c>
      <c r="C420" s="83" t="s">
        <v>83</v>
      </c>
      <c r="D420" s="84"/>
      <c r="E420" s="84"/>
      <c r="F420" s="84"/>
      <c r="G420" s="85"/>
      <c r="H420" s="88">
        <f t="shared" si="76"/>
        <v>0</v>
      </c>
    </row>
    <row r="421" spans="1:8" s="86" customFormat="1" ht="13.8" x14ac:dyDescent="0.25">
      <c r="A421" s="93"/>
      <c r="B421" s="162" t="s">
        <v>183</v>
      </c>
      <c r="C421" s="83" t="s">
        <v>83</v>
      </c>
      <c r="D421" s="84"/>
      <c r="E421" s="84"/>
      <c r="F421" s="84"/>
      <c r="G421" s="85"/>
      <c r="H421" s="88">
        <f t="shared" si="76"/>
        <v>0</v>
      </c>
    </row>
    <row r="422" spans="1:8" s="86" customFormat="1" ht="13.8" x14ac:dyDescent="0.25">
      <c r="A422" s="93"/>
      <c r="B422" s="162" t="s">
        <v>184</v>
      </c>
      <c r="C422" s="83" t="s">
        <v>83</v>
      </c>
      <c r="D422" s="84"/>
      <c r="E422" s="84"/>
      <c r="F422" s="84"/>
      <c r="G422" s="85"/>
      <c r="H422" s="88">
        <f t="shared" si="76"/>
        <v>0</v>
      </c>
    </row>
    <row r="423" spans="1:8" s="86" customFormat="1" ht="13.8" x14ac:dyDescent="0.25">
      <c r="A423" s="93"/>
      <c r="B423" s="162" t="s">
        <v>185</v>
      </c>
      <c r="C423" s="83" t="s">
        <v>83</v>
      </c>
      <c r="D423" s="84"/>
      <c r="E423" s="84"/>
      <c r="F423" s="84"/>
      <c r="G423" s="85"/>
      <c r="H423" s="88">
        <f t="shared" si="76"/>
        <v>0</v>
      </c>
    </row>
    <row r="424" spans="1:8" s="86" customFormat="1" ht="13.8" x14ac:dyDescent="0.25">
      <c r="A424" s="93"/>
      <c r="B424" s="157" t="s">
        <v>404</v>
      </c>
      <c r="C424" s="83"/>
      <c r="D424" s="84"/>
      <c r="E424" s="84"/>
      <c r="F424" s="84"/>
      <c r="G424" s="85"/>
      <c r="H424" s="88"/>
    </row>
    <row r="425" spans="1:8" s="86" customFormat="1" ht="13.8" x14ac:dyDescent="0.25">
      <c r="A425" s="93"/>
      <c r="B425" s="162" t="s">
        <v>181</v>
      </c>
      <c r="C425" s="83" t="s">
        <v>83</v>
      </c>
      <c r="D425" s="84"/>
      <c r="E425" s="84"/>
      <c r="F425" s="84"/>
      <c r="G425" s="85"/>
      <c r="H425" s="88">
        <f t="shared" ref="H425:H429" si="77">G425*(D425+E425+F425)</f>
        <v>0</v>
      </c>
    </row>
    <row r="426" spans="1:8" s="86" customFormat="1" ht="13.8" x14ac:dyDescent="0.25">
      <c r="A426" s="93"/>
      <c r="B426" s="162" t="s">
        <v>182</v>
      </c>
      <c r="C426" s="83" t="s">
        <v>83</v>
      </c>
      <c r="D426" s="84"/>
      <c r="E426" s="84"/>
      <c r="F426" s="84"/>
      <c r="G426" s="85"/>
      <c r="H426" s="88">
        <f t="shared" si="77"/>
        <v>0</v>
      </c>
    </row>
    <row r="427" spans="1:8" s="86" customFormat="1" ht="13.8" x14ac:dyDescent="0.25">
      <c r="A427" s="93"/>
      <c r="B427" s="162" t="s">
        <v>183</v>
      </c>
      <c r="C427" s="83" t="s">
        <v>83</v>
      </c>
      <c r="D427" s="84"/>
      <c r="E427" s="84"/>
      <c r="F427" s="84"/>
      <c r="G427" s="85"/>
      <c r="H427" s="88">
        <f t="shared" si="77"/>
        <v>0</v>
      </c>
    </row>
    <row r="428" spans="1:8" s="86" customFormat="1" ht="13.8" x14ac:dyDescent="0.25">
      <c r="A428" s="93"/>
      <c r="B428" s="162" t="s">
        <v>184</v>
      </c>
      <c r="C428" s="83" t="s">
        <v>83</v>
      </c>
      <c r="D428" s="84"/>
      <c r="E428" s="84"/>
      <c r="F428" s="84"/>
      <c r="G428" s="85"/>
      <c r="H428" s="88">
        <f t="shared" si="77"/>
        <v>0</v>
      </c>
    </row>
    <row r="429" spans="1:8" s="86" customFormat="1" ht="13.8" x14ac:dyDescent="0.25">
      <c r="A429" s="93"/>
      <c r="B429" s="162" t="s">
        <v>185</v>
      </c>
      <c r="C429" s="83" t="s">
        <v>83</v>
      </c>
      <c r="D429" s="84"/>
      <c r="E429" s="84"/>
      <c r="F429" s="84"/>
      <c r="G429" s="85"/>
      <c r="H429" s="88">
        <f t="shared" si="77"/>
        <v>0</v>
      </c>
    </row>
    <row r="430" spans="1:8" s="86" customFormat="1" ht="15" customHeight="1" x14ac:dyDescent="0.25">
      <c r="A430" s="93"/>
      <c r="B430" s="111"/>
      <c r="C430" s="83"/>
      <c r="D430" s="84"/>
      <c r="E430" s="84"/>
      <c r="F430" s="84"/>
      <c r="G430" s="85"/>
      <c r="H430" s="88"/>
    </row>
    <row r="431" spans="1:8" s="86" customFormat="1" ht="27.6" x14ac:dyDescent="0.25">
      <c r="A431" s="93"/>
      <c r="B431" s="111" t="s">
        <v>214</v>
      </c>
      <c r="C431" s="83"/>
      <c r="D431" s="84"/>
      <c r="E431" s="84"/>
      <c r="F431" s="84"/>
      <c r="G431" s="85"/>
      <c r="H431" s="88"/>
    </row>
    <row r="432" spans="1:8" s="86" customFormat="1" ht="13.8" x14ac:dyDescent="0.25">
      <c r="A432" s="93"/>
      <c r="B432" s="157" t="s">
        <v>399</v>
      </c>
      <c r="C432" s="83"/>
      <c r="D432" s="84"/>
      <c r="E432" s="84"/>
      <c r="F432" s="84"/>
      <c r="G432" s="85"/>
      <c r="H432" s="88"/>
    </row>
    <row r="433" spans="1:8" s="86" customFormat="1" ht="13.8" x14ac:dyDescent="0.25">
      <c r="A433" s="93"/>
      <c r="B433" s="162" t="s">
        <v>181</v>
      </c>
      <c r="C433" s="83" t="s">
        <v>83</v>
      </c>
      <c r="D433" s="84"/>
      <c r="E433" s="84"/>
      <c r="F433" s="84"/>
      <c r="G433" s="85"/>
      <c r="H433" s="88">
        <f t="shared" ref="H433:H437" si="78">G433*(D433+E433+F433)</f>
        <v>0</v>
      </c>
    </row>
    <row r="434" spans="1:8" s="86" customFormat="1" ht="13.8" x14ac:dyDescent="0.25">
      <c r="A434" s="93"/>
      <c r="B434" s="162" t="s">
        <v>182</v>
      </c>
      <c r="C434" s="83" t="s">
        <v>83</v>
      </c>
      <c r="D434" s="84"/>
      <c r="E434" s="84"/>
      <c r="F434" s="84"/>
      <c r="G434" s="85"/>
      <c r="H434" s="88">
        <f t="shared" si="78"/>
        <v>0</v>
      </c>
    </row>
    <row r="435" spans="1:8" s="86" customFormat="1" ht="13.8" x14ac:dyDescent="0.25">
      <c r="A435" s="93"/>
      <c r="B435" s="162" t="s">
        <v>183</v>
      </c>
      <c r="C435" s="83" t="s">
        <v>83</v>
      </c>
      <c r="D435" s="84"/>
      <c r="E435" s="84"/>
      <c r="F435" s="84"/>
      <c r="G435" s="85"/>
      <c r="H435" s="88">
        <f t="shared" si="78"/>
        <v>0</v>
      </c>
    </row>
    <row r="436" spans="1:8" s="86" customFormat="1" ht="13.8" x14ac:dyDescent="0.25">
      <c r="A436" s="93"/>
      <c r="B436" s="162" t="s">
        <v>184</v>
      </c>
      <c r="C436" s="83" t="s">
        <v>83</v>
      </c>
      <c r="D436" s="84"/>
      <c r="E436" s="84"/>
      <c r="F436" s="84"/>
      <c r="G436" s="85"/>
      <c r="H436" s="88">
        <f t="shared" si="78"/>
        <v>0</v>
      </c>
    </row>
    <row r="437" spans="1:8" s="86" customFormat="1" ht="13.8" x14ac:dyDescent="0.25">
      <c r="A437" s="93"/>
      <c r="B437" s="162" t="s">
        <v>185</v>
      </c>
      <c r="C437" s="83" t="s">
        <v>83</v>
      </c>
      <c r="D437" s="84"/>
      <c r="E437" s="84"/>
      <c r="F437" s="84"/>
      <c r="G437" s="85"/>
      <c r="H437" s="88">
        <f t="shared" si="78"/>
        <v>0</v>
      </c>
    </row>
    <row r="438" spans="1:8" s="86" customFormat="1" ht="13.8" x14ac:dyDescent="0.25">
      <c r="A438" s="93"/>
      <c r="B438" s="157" t="s">
        <v>400</v>
      </c>
      <c r="C438" s="83"/>
      <c r="D438" s="84"/>
      <c r="E438" s="84"/>
      <c r="F438" s="84"/>
      <c r="G438" s="85"/>
      <c r="H438" s="88"/>
    </row>
    <row r="439" spans="1:8" s="86" customFormat="1" ht="13.8" x14ac:dyDescent="0.25">
      <c r="A439" s="93"/>
      <c r="B439" s="162" t="s">
        <v>181</v>
      </c>
      <c r="C439" s="83" t="s">
        <v>83</v>
      </c>
      <c r="D439" s="84"/>
      <c r="E439" s="84"/>
      <c r="F439" s="84"/>
      <c r="G439" s="85"/>
      <c r="H439" s="88">
        <f t="shared" ref="H439:H443" si="79">G439*(D439+E439+F439)</f>
        <v>0</v>
      </c>
    </row>
    <row r="440" spans="1:8" s="86" customFormat="1" ht="13.8" x14ac:dyDescent="0.25">
      <c r="A440" s="93"/>
      <c r="B440" s="162" t="s">
        <v>182</v>
      </c>
      <c r="C440" s="83" t="s">
        <v>83</v>
      </c>
      <c r="D440" s="84"/>
      <c r="E440" s="84"/>
      <c r="F440" s="84"/>
      <c r="G440" s="85"/>
      <c r="H440" s="88">
        <f t="shared" si="79"/>
        <v>0</v>
      </c>
    </row>
    <row r="441" spans="1:8" s="86" customFormat="1" ht="13.8" x14ac:dyDescent="0.25">
      <c r="A441" s="93"/>
      <c r="B441" s="162" t="s">
        <v>183</v>
      </c>
      <c r="C441" s="83" t="s">
        <v>83</v>
      </c>
      <c r="D441" s="84"/>
      <c r="E441" s="84"/>
      <c r="F441" s="84"/>
      <c r="G441" s="85"/>
      <c r="H441" s="88">
        <f t="shared" si="79"/>
        <v>0</v>
      </c>
    </row>
    <row r="442" spans="1:8" s="86" customFormat="1" ht="13.8" x14ac:dyDescent="0.25">
      <c r="A442" s="93"/>
      <c r="B442" s="162" t="s">
        <v>184</v>
      </c>
      <c r="C442" s="83" t="s">
        <v>83</v>
      </c>
      <c r="D442" s="84"/>
      <c r="E442" s="84"/>
      <c r="F442" s="84"/>
      <c r="G442" s="85"/>
      <c r="H442" s="88">
        <f t="shared" si="79"/>
        <v>0</v>
      </c>
    </row>
    <row r="443" spans="1:8" s="86" customFormat="1" ht="13.8" x14ac:dyDescent="0.25">
      <c r="A443" s="93"/>
      <c r="B443" s="162" t="s">
        <v>185</v>
      </c>
      <c r="C443" s="83" t="s">
        <v>83</v>
      </c>
      <c r="D443" s="84"/>
      <c r="E443" s="84"/>
      <c r="F443" s="84"/>
      <c r="G443" s="85"/>
      <c r="H443" s="88">
        <f t="shared" si="79"/>
        <v>0</v>
      </c>
    </row>
    <row r="444" spans="1:8" s="86" customFormat="1" ht="13.8" x14ac:dyDescent="0.25">
      <c r="A444" s="93"/>
      <c r="B444" s="157" t="s">
        <v>401</v>
      </c>
      <c r="C444" s="83"/>
      <c r="D444" s="84"/>
      <c r="E444" s="84"/>
      <c r="F444" s="84"/>
      <c r="G444" s="85"/>
      <c r="H444" s="88"/>
    </row>
    <row r="445" spans="1:8" s="86" customFormat="1" ht="13.8" x14ac:dyDescent="0.25">
      <c r="A445" s="93"/>
      <c r="B445" s="162" t="s">
        <v>181</v>
      </c>
      <c r="C445" s="83" t="s">
        <v>83</v>
      </c>
      <c r="D445" s="84"/>
      <c r="E445" s="84"/>
      <c r="F445" s="84"/>
      <c r="G445" s="85"/>
      <c r="H445" s="88">
        <f t="shared" ref="H445:H449" si="80">G445*(D445+E445+F445)</f>
        <v>0</v>
      </c>
    </row>
    <row r="446" spans="1:8" s="86" customFormat="1" ht="13.8" x14ac:dyDescent="0.25">
      <c r="A446" s="93"/>
      <c r="B446" s="162" t="s">
        <v>182</v>
      </c>
      <c r="C446" s="83" t="s">
        <v>83</v>
      </c>
      <c r="D446" s="84"/>
      <c r="E446" s="84"/>
      <c r="F446" s="84"/>
      <c r="G446" s="85"/>
      <c r="H446" s="88">
        <f t="shared" si="80"/>
        <v>0</v>
      </c>
    </row>
    <row r="447" spans="1:8" s="86" customFormat="1" ht="13.8" x14ac:dyDescent="0.25">
      <c r="A447" s="93"/>
      <c r="B447" s="162" t="s">
        <v>183</v>
      </c>
      <c r="C447" s="83" t="s">
        <v>83</v>
      </c>
      <c r="D447" s="84"/>
      <c r="E447" s="84"/>
      <c r="F447" s="84"/>
      <c r="G447" s="85"/>
      <c r="H447" s="88">
        <f t="shared" si="80"/>
        <v>0</v>
      </c>
    </row>
    <row r="448" spans="1:8" s="86" customFormat="1" ht="13.8" x14ac:dyDescent="0.25">
      <c r="A448" s="93"/>
      <c r="B448" s="162" t="s">
        <v>184</v>
      </c>
      <c r="C448" s="83" t="s">
        <v>83</v>
      </c>
      <c r="D448" s="84"/>
      <c r="E448" s="84"/>
      <c r="F448" s="84"/>
      <c r="G448" s="85"/>
      <c r="H448" s="88">
        <f t="shared" si="80"/>
        <v>0</v>
      </c>
    </row>
    <row r="449" spans="1:8" s="86" customFormat="1" ht="13.8" x14ac:dyDescent="0.25">
      <c r="A449" s="93"/>
      <c r="B449" s="162" t="s">
        <v>185</v>
      </c>
      <c r="C449" s="83" t="s">
        <v>83</v>
      </c>
      <c r="D449" s="84"/>
      <c r="E449" s="84"/>
      <c r="F449" s="84"/>
      <c r="G449" s="85"/>
      <c r="H449" s="88">
        <f t="shared" si="80"/>
        <v>0</v>
      </c>
    </row>
    <row r="450" spans="1:8" s="86" customFormat="1" ht="13.8" x14ac:dyDescent="0.25">
      <c r="A450" s="93"/>
      <c r="B450" s="157" t="s">
        <v>402</v>
      </c>
      <c r="C450" s="83"/>
      <c r="D450" s="84"/>
      <c r="E450" s="84"/>
      <c r="F450" s="84"/>
      <c r="G450" s="85"/>
      <c r="H450" s="88"/>
    </row>
    <row r="451" spans="1:8" s="86" customFormat="1" ht="13.8" x14ac:dyDescent="0.25">
      <c r="A451" s="93"/>
      <c r="B451" s="162" t="s">
        <v>181</v>
      </c>
      <c r="C451" s="83" t="s">
        <v>83</v>
      </c>
      <c r="D451" s="84"/>
      <c r="E451" s="84"/>
      <c r="F451" s="84"/>
      <c r="G451" s="85"/>
      <c r="H451" s="88">
        <f t="shared" ref="H451:H455" si="81">G451*(D451+E451+F451)</f>
        <v>0</v>
      </c>
    </row>
    <row r="452" spans="1:8" s="86" customFormat="1" ht="13.8" x14ac:dyDescent="0.25">
      <c r="A452" s="93"/>
      <c r="B452" s="162" t="s">
        <v>182</v>
      </c>
      <c r="C452" s="83" t="s">
        <v>83</v>
      </c>
      <c r="D452" s="84"/>
      <c r="E452" s="84"/>
      <c r="F452" s="84"/>
      <c r="G452" s="85"/>
      <c r="H452" s="88">
        <f t="shared" si="81"/>
        <v>0</v>
      </c>
    </row>
    <row r="453" spans="1:8" s="86" customFormat="1" ht="13.8" x14ac:dyDescent="0.25">
      <c r="A453" s="93"/>
      <c r="B453" s="162" t="s">
        <v>183</v>
      </c>
      <c r="C453" s="83" t="s">
        <v>83</v>
      </c>
      <c r="D453" s="84"/>
      <c r="E453" s="84"/>
      <c r="F453" s="84"/>
      <c r="G453" s="85"/>
      <c r="H453" s="88">
        <f t="shared" si="81"/>
        <v>0</v>
      </c>
    </row>
    <row r="454" spans="1:8" s="86" customFormat="1" ht="13.8" x14ac:dyDescent="0.25">
      <c r="A454" s="93"/>
      <c r="B454" s="162" t="s">
        <v>184</v>
      </c>
      <c r="C454" s="83" t="s">
        <v>83</v>
      </c>
      <c r="D454" s="84"/>
      <c r="E454" s="84"/>
      <c r="F454" s="84"/>
      <c r="G454" s="85"/>
      <c r="H454" s="88">
        <f t="shared" si="81"/>
        <v>0</v>
      </c>
    </row>
    <row r="455" spans="1:8" s="86" customFormat="1" ht="13.8" x14ac:dyDescent="0.25">
      <c r="A455" s="93"/>
      <c r="B455" s="162" t="s">
        <v>185</v>
      </c>
      <c r="C455" s="83" t="s">
        <v>83</v>
      </c>
      <c r="D455" s="84"/>
      <c r="E455" s="84"/>
      <c r="F455" s="84"/>
      <c r="G455" s="85"/>
      <c r="H455" s="88">
        <f t="shared" si="81"/>
        <v>0</v>
      </c>
    </row>
    <row r="456" spans="1:8" s="86" customFormat="1" ht="13.8" x14ac:dyDescent="0.25">
      <c r="A456" s="93"/>
      <c r="B456" s="157" t="s">
        <v>403</v>
      </c>
      <c r="C456" s="83"/>
      <c r="D456" s="84"/>
      <c r="E456" s="84"/>
      <c r="F456" s="84"/>
      <c r="G456" s="85"/>
      <c r="H456" s="88"/>
    </row>
    <row r="457" spans="1:8" s="86" customFormat="1" ht="13.8" x14ac:dyDescent="0.25">
      <c r="A457" s="93"/>
      <c r="B457" s="162" t="s">
        <v>181</v>
      </c>
      <c r="C457" s="83" t="s">
        <v>83</v>
      </c>
      <c r="D457" s="84"/>
      <c r="E457" s="84"/>
      <c r="F457" s="84"/>
      <c r="G457" s="85"/>
      <c r="H457" s="88">
        <f t="shared" ref="H457:H461" si="82">G457*(D457+E457+F457)</f>
        <v>0</v>
      </c>
    </row>
    <row r="458" spans="1:8" s="86" customFormat="1" ht="13.8" x14ac:dyDescent="0.25">
      <c r="A458" s="93"/>
      <c r="B458" s="162" t="s">
        <v>182</v>
      </c>
      <c r="C458" s="83" t="s">
        <v>83</v>
      </c>
      <c r="D458" s="84"/>
      <c r="E458" s="84"/>
      <c r="F458" s="84"/>
      <c r="G458" s="85"/>
      <c r="H458" s="88">
        <f t="shared" si="82"/>
        <v>0</v>
      </c>
    </row>
    <row r="459" spans="1:8" s="86" customFormat="1" ht="13.8" x14ac:dyDescent="0.25">
      <c r="A459" s="93"/>
      <c r="B459" s="162" t="s">
        <v>183</v>
      </c>
      <c r="C459" s="83" t="s">
        <v>83</v>
      </c>
      <c r="D459" s="84"/>
      <c r="E459" s="84"/>
      <c r="F459" s="84"/>
      <c r="G459" s="85"/>
      <c r="H459" s="88">
        <f t="shared" si="82"/>
        <v>0</v>
      </c>
    </row>
    <row r="460" spans="1:8" s="86" customFormat="1" ht="13.8" x14ac:dyDescent="0.25">
      <c r="A460" s="93"/>
      <c r="B460" s="162" t="s">
        <v>184</v>
      </c>
      <c r="C460" s="83" t="s">
        <v>83</v>
      </c>
      <c r="D460" s="84"/>
      <c r="E460" s="84"/>
      <c r="F460" s="84"/>
      <c r="G460" s="85"/>
      <c r="H460" s="88">
        <f t="shared" si="82"/>
        <v>0</v>
      </c>
    </row>
    <row r="461" spans="1:8" s="86" customFormat="1" ht="13.8" x14ac:dyDescent="0.25">
      <c r="A461" s="93"/>
      <c r="B461" s="162" t="s">
        <v>185</v>
      </c>
      <c r="C461" s="83" t="s">
        <v>83</v>
      </c>
      <c r="D461" s="84"/>
      <c r="E461" s="84"/>
      <c r="F461" s="84"/>
      <c r="G461" s="85"/>
      <c r="H461" s="88">
        <f t="shared" si="82"/>
        <v>0</v>
      </c>
    </row>
    <row r="462" spans="1:8" s="86" customFormat="1" ht="13.8" x14ac:dyDescent="0.25">
      <c r="A462" s="93"/>
      <c r="B462" s="157" t="s">
        <v>404</v>
      </c>
      <c r="C462" s="83"/>
      <c r="D462" s="84"/>
      <c r="E462" s="84"/>
      <c r="F462" s="84"/>
      <c r="G462" s="85"/>
      <c r="H462" s="88"/>
    </row>
    <row r="463" spans="1:8" s="86" customFormat="1" ht="13.8" x14ac:dyDescent="0.25">
      <c r="A463" s="93"/>
      <c r="B463" s="162" t="s">
        <v>181</v>
      </c>
      <c r="C463" s="83" t="s">
        <v>83</v>
      </c>
      <c r="D463" s="84"/>
      <c r="E463" s="84"/>
      <c r="F463" s="84"/>
      <c r="G463" s="85"/>
      <c r="H463" s="88">
        <f t="shared" ref="H463:H471" si="83">G463*(D463+E463+F463)</f>
        <v>0</v>
      </c>
    </row>
    <row r="464" spans="1:8" s="86" customFormat="1" ht="13.8" x14ac:dyDescent="0.25">
      <c r="A464" s="93"/>
      <c r="B464" s="162" t="s">
        <v>182</v>
      </c>
      <c r="C464" s="83" t="s">
        <v>83</v>
      </c>
      <c r="D464" s="84"/>
      <c r="E464" s="84"/>
      <c r="F464" s="84"/>
      <c r="G464" s="85"/>
      <c r="H464" s="88">
        <f t="shared" si="83"/>
        <v>0</v>
      </c>
    </row>
    <row r="465" spans="1:8" s="86" customFormat="1" ht="13.8" x14ac:dyDescent="0.25">
      <c r="A465" s="93"/>
      <c r="B465" s="162" t="s">
        <v>183</v>
      </c>
      <c r="C465" s="83" t="s">
        <v>83</v>
      </c>
      <c r="D465" s="84"/>
      <c r="E465" s="84"/>
      <c r="F465" s="84"/>
      <c r="G465" s="85"/>
      <c r="H465" s="88">
        <f t="shared" si="83"/>
        <v>0</v>
      </c>
    </row>
    <row r="466" spans="1:8" s="86" customFormat="1" ht="13.8" x14ac:dyDescent="0.25">
      <c r="A466" s="93"/>
      <c r="B466" s="162" t="s">
        <v>184</v>
      </c>
      <c r="C466" s="83" t="s">
        <v>83</v>
      </c>
      <c r="D466" s="84"/>
      <c r="E466" s="84"/>
      <c r="F466" s="84"/>
      <c r="G466" s="85"/>
      <c r="H466" s="88">
        <f t="shared" si="83"/>
        <v>0</v>
      </c>
    </row>
    <row r="467" spans="1:8" s="86" customFormat="1" ht="13.8" x14ac:dyDescent="0.25">
      <c r="A467" s="93"/>
      <c r="B467" s="162" t="s">
        <v>185</v>
      </c>
      <c r="C467" s="83" t="s">
        <v>83</v>
      </c>
      <c r="D467" s="84"/>
      <c r="E467" s="84"/>
      <c r="F467" s="84"/>
      <c r="G467" s="85"/>
      <c r="H467" s="88">
        <f t="shared" si="83"/>
        <v>0</v>
      </c>
    </row>
    <row r="468" spans="1:8" s="86" customFormat="1" ht="15" customHeight="1" x14ac:dyDescent="0.25">
      <c r="A468" s="93"/>
      <c r="B468" s="111"/>
      <c r="C468" s="83"/>
      <c r="D468" s="84"/>
      <c r="E468" s="84"/>
      <c r="F468" s="84"/>
      <c r="G468" s="85"/>
      <c r="H468" s="88"/>
    </row>
    <row r="469" spans="1:8" s="86" customFormat="1" ht="13.8" x14ac:dyDescent="0.25">
      <c r="A469" s="93"/>
      <c r="B469" s="111" t="s">
        <v>186</v>
      </c>
      <c r="C469" s="83" t="s">
        <v>3</v>
      </c>
      <c r="D469" s="84"/>
      <c r="E469" s="84"/>
      <c r="F469" s="84"/>
      <c r="G469" s="85"/>
      <c r="H469" s="88">
        <f t="shared" si="83"/>
        <v>0</v>
      </c>
    </row>
    <row r="470" spans="1:8" s="86" customFormat="1" ht="15" customHeight="1" x14ac:dyDescent="0.25">
      <c r="A470" s="93"/>
      <c r="B470" s="111"/>
      <c r="C470" s="83"/>
      <c r="D470" s="84"/>
      <c r="E470" s="84"/>
      <c r="F470" s="84"/>
      <c r="G470" s="85"/>
      <c r="H470" s="88"/>
    </row>
    <row r="471" spans="1:8" s="86" customFormat="1" ht="13.8" x14ac:dyDescent="0.25">
      <c r="A471" s="93"/>
      <c r="B471" s="111" t="s">
        <v>187</v>
      </c>
      <c r="C471" s="83" t="s">
        <v>3</v>
      </c>
      <c r="D471" s="84"/>
      <c r="E471" s="84"/>
      <c r="F471" s="84"/>
      <c r="G471" s="85"/>
      <c r="H471" s="88">
        <f t="shared" si="83"/>
        <v>0</v>
      </c>
    </row>
    <row r="472" spans="1:8" s="86" customFormat="1" ht="15" customHeight="1" x14ac:dyDescent="0.25">
      <c r="A472" s="93"/>
      <c r="B472" s="111"/>
      <c r="C472" s="83"/>
      <c r="D472" s="84"/>
      <c r="E472" s="84"/>
      <c r="F472" s="84"/>
      <c r="G472" s="85"/>
      <c r="H472" s="88"/>
    </row>
    <row r="473" spans="1:8" s="86" customFormat="1" ht="13.8" x14ac:dyDescent="0.25">
      <c r="A473" s="93"/>
      <c r="B473" s="111" t="s">
        <v>188</v>
      </c>
      <c r="C473" s="83"/>
      <c r="D473" s="84"/>
      <c r="E473" s="84"/>
      <c r="F473" s="84"/>
      <c r="G473" s="85"/>
      <c r="H473" s="88"/>
    </row>
    <row r="474" spans="1:8" s="86" customFormat="1" ht="13.8" x14ac:dyDescent="0.25">
      <c r="A474" s="93"/>
      <c r="B474" s="96" t="s">
        <v>189</v>
      </c>
      <c r="C474" s="83" t="s">
        <v>9</v>
      </c>
      <c r="D474" s="84"/>
      <c r="E474" s="84"/>
      <c r="F474" s="84"/>
      <c r="G474" s="85"/>
      <c r="H474" s="88"/>
    </row>
    <row r="475" spans="1:8" s="86" customFormat="1" ht="15" customHeight="1" x14ac:dyDescent="0.25">
      <c r="A475" s="93"/>
      <c r="B475" s="111"/>
      <c r="C475" s="83"/>
      <c r="D475" s="84"/>
      <c r="E475" s="84"/>
      <c r="F475" s="84"/>
      <c r="G475" s="85"/>
      <c r="H475" s="88"/>
    </row>
    <row r="476" spans="1:8" s="86" customFormat="1" ht="13.8" x14ac:dyDescent="0.25">
      <c r="A476" s="93"/>
      <c r="B476" s="111" t="s">
        <v>190</v>
      </c>
      <c r="C476" s="83"/>
      <c r="D476" s="84"/>
      <c r="E476" s="84"/>
      <c r="F476" s="84"/>
      <c r="G476" s="85"/>
      <c r="H476" s="88"/>
    </row>
    <row r="477" spans="1:8" s="86" customFormat="1" ht="13.8" x14ac:dyDescent="0.25">
      <c r="A477" s="93"/>
      <c r="B477" s="123" t="s">
        <v>184</v>
      </c>
      <c r="C477" s="83" t="s">
        <v>83</v>
      </c>
      <c r="D477" s="84"/>
      <c r="E477" s="84"/>
      <c r="F477" s="84"/>
      <c r="G477" s="85"/>
      <c r="H477" s="88">
        <f t="shared" ref="H477:H478" si="84">G477*(D477+E477+F477)</f>
        <v>0</v>
      </c>
    </row>
    <row r="478" spans="1:8" s="86" customFormat="1" ht="13.8" x14ac:dyDescent="0.25">
      <c r="A478" s="93"/>
      <c r="B478" s="123" t="s">
        <v>185</v>
      </c>
      <c r="C478" s="83" t="s">
        <v>83</v>
      </c>
      <c r="D478" s="84"/>
      <c r="E478" s="84"/>
      <c r="F478" s="84"/>
      <c r="G478" s="85"/>
      <c r="H478" s="88">
        <f t="shared" si="84"/>
        <v>0</v>
      </c>
    </row>
    <row r="479" spans="1:8" s="86" customFormat="1" ht="15" customHeight="1" x14ac:dyDescent="0.25">
      <c r="A479" s="93"/>
      <c r="B479" s="111"/>
      <c r="C479" s="83"/>
      <c r="D479" s="84"/>
      <c r="E479" s="84"/>
      <c r="F479" s="84"/>
      <c r="G479" s="85"/>
      <c r="H479" s="88"/>
    </row>
    <row r="480" spans="1:8" s="86" customFormat="1" ht="41.4" x14ac:dyDescent="0.25">
      <c r="A480" s="93"/>
      <c r="B480" s="109" t="s">
        <v>406</v>
      </c>
      <c r="C480" s="83" t="s">
        <v>3</v>
      </c>
      <c r="D480" s="84"/>
      <c r="E480" s="84"/>
      <c r="F480" s="84"/>
      <c r="G480" s="85"/>
      <c r="H480" s="88">
        <f t="shared" ref="H480" si="85">G480*(D480+E480+F480)</f>
        <v>0</v>
      </c>
    </row>
    <row r="481" spans="1:8" s="119" customFormat="1" ht="13.8" thickBot="1" x14ac:dyDescent="0.3">
      <c r="A481" s="113"/>
      <c r="B481" s="114"/>
      <c r="C481" s="115"/>
      <c r="D481" s="117"/>
      <c r="E481" s="117"/>
      <c r="F481" s="117"/>
      <c r="G481" s="117"/>
      <c r="H481" s="118"/>
    </row>
    <row r="482" spans="1:8" s="112" customFormat="1" ht="15" customHeight="1" thickTop="1" thickBot="1" x14ac:dyDescent="0.3">
      <c r="A482" s="200" t="str">
        <f>CONCATENATE("Sous-total", "  ",A353)</f>
        <v>Sous-total  3.5.2</v>
      </c>
      <c r="B482" s="201"/>
      <c r="C482" s="201"/>
      <c r="D482" s="201"/>
      <c r="E482" s="201"/>
      <c r="F482" s="201"/>
      <c r="G482" s="202"/>
      <c r="H482" s="120">
        <f>SUM(H353:H481)</f>
        <v>0</v>
      </c>
    </row>
    <row r="483" spans="1:8" s="86" customFormat="1" ht="15" customHeight="1" thickTop="1" x14ac:dyDescent="0.25">
      <c r="A483" s="93"/>
      <c r="B483" s="111"/>
      <c r="C483" s="83"/>
      <c r="D483" s="84"/>
      <c r="E483" s="84"/>
      <c r="F483" s="84"/>
      <c r="G483" s="85"/>
      <c r="H483" s="88"/>
    </row>
    <row r="484" spans="1:8" s="86" customFormat="1" ht="15" customHeight="1" x14ac:dyDescent="0.25">
      <c r="A484" s="93" t="s">
        <v>191</v>
      </c>
      <c r="B484" s="111" t="s">
        <v>407</v>
      </c>
      <c r="C484" s="83"/>
      <c r="D484" s="84"/>
      <c r="E484" s="84"/>
      <c r="F484" s="84"/>
      <c r="G484" s="85"/>
      <c r="H484" s="88" t="str">
        <f t="shared" ref="H484" si="86">IF(G484*D484=0,"",G484*D484)</f>
        <v/>
      </c>
    </row>
    <row r="485" spans="1:8" s="86" customFormat="1" ht="15" customHeight="1" x14ac:dyDescent="0.25">
      <c r="A485" s="93"/>
      <c r="B485" s="163"/>
      <c r="C485" s="83"/>
      <c r="D485" s="84"/>
      <c r="E485" s="84"/>
      <c r="F485" s="84"/>
      <c r="G485" s="85"/>
      <c r="H485" s="88"/>
    </row>
    <row r="486" spans="1:8" s="86" customFormat="1" ht="27.6" x14ac:dyDescent="0.25">
      <c r="A486" s="93" t="s">
        <v>65</v>
      </c>
      <c r="B486" s="142" t="s">
        <v>408</v>
      </c>
      <c r="C486" s="83"/>
      <c r="D486" s="84"/>
      <c r="E486" s="84"/>
      <c r="F486" s="84"/>
      <c r="G486" s="85"/>
      <c r="H486" s="88"/>
    </row>
    <row r="487" spans="1:8" s="86" customFormat="1" ht="13.8" x14ac:dyDescent="0.25">
      <c r="A487" s="93"/>
      <c r="B487" s="124" t="s">
        <v>66</v>
      </c>
      <c r="C487" s="83"/>
      <c r="D487" s="84"/>
      <c r="E487" s="84"/>
      <c r="F487" s="84"/>
      <c r="G487" s="85"/>
      <c r="H487" s="88"/>
    </row>
    <row r="488" spans="1:8" s="86" customFormat="1" ht="13.8" x14ac:dyDescent="0.25">
      <c r="A488" s="93"/>
      <c r="B488" s="124" t="s">
        <v>67</v>
      </c>
      <c r="C488" s="83"/>
      <c r="D488" s="84"/>
      <c r="E488" s="84"/>
      <c r="F488" s="84"/>
      <c r="G488" s="85"/>
      <c r="H488" s="88"/>
    </row>
    <row r="489" spans="1:8" s="86" customFormat="1" ht="13.8" x14ac:dyDescent="0.25">
      <c r="A489" s="93"/>
      <c r="B489" s="157" t="s">
        <v>399</v>
      </c>
      <c r="C489" s="83" t="s">
        <v>80</v>
      </c>
      <c r="D489" s="84"/>
      <c r="E489" s="84"/>
      <c r="F489" s="84"/>
      <c r="G489" s="85"/>
      <c r="H489" s="88">
        <f t="shared" ref="H489:H494" si="87">G489*(D489+E489+F489)</f>
        <v>0</v>
      </c>
    </row>
    <row r="490" spans="1:8" s="86" customFormat="1" ht="13.8" x14ac:dyDescent="0.25">
      <c r="A490" s="93"/>
      <c r="B490" s="157" t="s">
        <v>400</v>
      </c>
      <c r="C490" s="83" t="s">
        <v>80</v>
      </c>
      <c r="D490" s="84"/>
      <c r="E490" s="84"/>
      <c r="F490" s="84"/>
      <c r="G490" s="85"/>
      <c r="H490" s="88">
        <f t="shared" si="87"/>
        <v>0</v>
      </c>
    </row>
    <row r="491" spans="1:8" s="86" customFormat="1" ht="13.8" x14ac:dyDescent="0.25">
      <c r="A491" s="93"/>
      <c r="B491" s="157" t="s">
        <v>401</v>
      </c>
      <c r="C491" s="83" t="s">
        <v>80</v>
      </c>
      <c r="D491" s="84"/>
      <c r="E491" s="84"/>
      <c r="F491" s="84"/>
      <c r="G491" s="85"/>
      <c r="H491" s="88">
        <f t="shared" si="87"/>
        <v>0</v>
      </c>
    </row>
    <row r="492" spans="1:8" s="86" customFormat="1" ht="13.8" x14ac:dyDescent="0.25">
      <c r="A492" s="93"/>
      <c r="B492" s="157" t="s">
        <v>402</v>
      </c>
      <c r="C492" s="83" t="s">
        <v>80</v>
      </c>
      <c r="D492" s="84"/>
      <c r="E492" s="84"/>
      <c r="F492" s="84"/>
      <c r="G492" s="85"/>
      <c r="H492" s="88">
        <f t="shared" si="87"/>
        <v>0</v>
      </c>
    </row>
    <row r="493" spans="1:8" s="86" customFormat="1" ht="13.8" x14ac:dyDescent="0.25">
      <c r="A493" s="93"/>
      <c r="B493" s="157" t="s">
        <v>403</v>
      </c>
      <c r="C493" s="83" t="s">
        <v>80</v>
      </c>
      <c r="D493" s="84"/>
      <c r="E493" s="84"/>
      <c r="F493" s="84"/>
      <c r="G493" s="85"/>
      <c r="H493" s="88">
        <f t="shared" si="87"/>
        <v>0</v>
      </c>
    </row>
    <row r="494" spans="1:8" s="86" customFormat="1" ht="13.8" x14ac:dyDescent="0.25">
      <c r="A494" s="93"/>
      <c r="B494" s="157" t="s">
        <v>404</v>
      </c>
      <c r="C494" s="83" t="s">
        <v>80</v>
      </c>
      <c r="D494" s="84"/>
      <c r="E494" s="84"/>
      <c r="F494" s="84"/>
      <c r="G494" s="85"/>
      <c r="H494" s="88">
        <f t="shared" si="87"/>
        <v>0</v>
      </c>
    </row>
    <row r="495" spans="1:8" s="86" customFormat="1" ht="15" customHeight="1" x14ac:dyDescent="0.25">
      <c r="A495" s="93"/>
      <c r="B495" s="111"/>
      <c r="C495" s="83"/>
      <c r="D495" s="84"/>
      <c r="E495" s="84"/>
      <c r="F495" s="84"/>
      <c r="G495" s="85"/>
      <c r="H495" s="88"/>
    </row>
    <row r="496" spans="1:8" s="86" customFormat="1" ht="27.6" x14ac:dyDescent="0.25">
      <c r="A496" s="93" t="s">
        <v>65</v>
      </c>
      <c r="B496" s="142" t="s">
        <v>409</v>
      </c>
      <c r="C496" s="83"/>
      <c r="D496" s="84"/>
      <c r="E496" s="84"/>
      <c r="F496" s="84"/>
      <c r="G496" s="85"/>
      <c r="H496" s="88"/>
    </row>
    <row r="497" spans="1:8" s="86" customFormat="1" ht="13.8" x14ac:dyDescent="0.25">
      <c r="A497" s="93"/>
      <c r="B497" s="124" t="s">
        <v>66</v>
      </c>
      <c r="C497" s="83"/>
      <c r="D497" s="84"/>
      <c r="E497" s="84"/>
      <c r="F497" s="84"/>
      <c r="G497" s="85"/>
      <c r="H497" s="88"/>
    </row>
    <row r="498" spans="1:8" s="86" customFormat="1" ht="13.8" x14ac:dyDescent="0.25">
      <c r="A498" s="93"/>
      <c r="B498" s="124" t="s">
        <v>67</v>
      </c>
      <c r="C498" s="83"/>
      <c r="D498" s="84"/>
      <c r="E498" s="84"/>
      <c r="F498" s="84"/>
      <c r="G498" s="85"/>
      <c r="H498" s="88"/>
    </row>
    <row r="499" spans="1:8" s="86" customFormat="1" ht="13.8" x14ac:dyDescent="0.25">
      <c r="A499" s="93"/>
      <c r="B499" s="157" t="s">
        <v>399</v>
      </c>
      <c r="C499" s="83" t="s">
        <v>80</v>
      </c>
      <c r="D499" s="84"/>
      <c r="E499" s="84"/>
      <c r="F499" s="84"/>
      <c r="G499" s="85"/>
      <c r="H499" s="88">
        <f t="shared" ref="H499:H504" si="88">G499*(D499+E499+F499)</f>
        <v>0</v>
      </c>
    </row>
    <row r="500" spans="1:8" s="86" customFormat="1" ht="13.8" x14ac:dyDescent="0.25">
      <c r="A500" s="93"/>
      <c r="B500" s="157" t="s">
        <v>400</v>
      </c>
      <c r="C500" s="83" t="s">
        <v>80</v>
      </c>
      <c r="D500" s="84"/>
      <c r="E500" s="84"/>
      <c r="F500" s="84"/>
      <c r="G500" s="85"/>
      <c r="H500" s="88">
        <f t="shared" si="88"/>
        <v>0</v>
      </c>
    </row>
    <row r="501" spans="1:8" s="86" customFormat="1" ht="13.8" x14ac:dyDescent="0.25">
      <c r="A501" s="93"/>
      <c r="B501" s="157" t="s">
        <v>401</v>
      </c>
      <c r="C501" s="83" t="s">
        <v>80</v>
      </c>
      <c r="D501" s="84"/>
      <c r="E501" s="84"/>
      <c r="F501" s="84"/>
      <c r="G501" s="85"/>
      <c r="H501" s="88">
        <f t="shared" si="88"/>
        <v>0</v>
      </c>
    </row>
    <row r="502" spans="1:8" s="86" customFormat="1" ht="13.8" x14ac:dyDescent="0.25">
      <c r="A502" s="93"/>
      <c r="B502" s="157" t="s">
        <v>402</v>
      </c>
      <c r="C502" s="83" t="s">
        <v>80</v>
      </c>
      <c r="D502" s="84"/>
      <c r="E502" s="84"/>
      <c r="F502" s="84"/>
      <c r="G502" s="85"/>
      <c r="H502" s="88">
        <f t="shared" si="88"/>
        <v>0</v>
      </c>
    </row>
    <row r="503" spans="1:8" s="86" customFormat="1" ht="13.8" x14ac:dyDescent="0.25">
      <c r="A503" s="93"/>
      <c r="B503" s="157" t="s">
        <v>403</v>
      </c>
      <c r="C503" s="83" t="s">
        <v>80</v>
      </c>
      <c r="D503" s="84"/>
      <c r="E503" s="84"/>
      <c r="F503" s="84"/>
      <c r="G503" s="85"/>
      <c r="H503" s="88">
        <f t="shared" si="88"/>
        <v>0</v>
      </c>
    </row>
    <row r="504" spans="1:8" s="86" customFormat="1" ht="13.8" x14ac:dyDescent="0.25">
      <c r="A504" s="93"/>
      <c r="B504" s="157" t="s">
        <v>404</v>
      </c>
      <c r="C504" s="83" t="s">
        <v>80</v>
      </c>
      <c r="D504" s="84"/>
      <c r="E504" s="84"/>
      <c r="F504" s="84"/>
      <c r="G504" s="85"/>
      <c r="H504" s="88">
        <f t="shared" si="88"/>
        <v>0</v>
      </c>
    </row>
    <row r="505" spans="1:8" s="86" customFormat="1" ht="15" customHeight="1" x14ac:dyDescent="0.25">
      <c r="A505" s="93"/>
      <c r="B505" s="111"/>
      <c r="C505" s="83"/>
      <c r="D505" s="84"/>
      <c r="E505" s="84"/>
      <c r="F505" s="84"/>
      <c r="G505" s="85"/>
      <c r="H505" s="88"/>
    </row>
    <row r="506" spans="1:8" s="86" customFormat="1" ht="27.6" x14ac:dyDescent="0.25">
      <c r="A506" s="93" t="s">
        <v>65</v>
      </c>
      <c r="B506" s="164" t="s">
        <v>410</v>
      </c>
      <c r="C506" s="83"/>
      <c r="D506" s="84"/>
      <c r="E506" s="84"/>
      <c r="F506" s="84"/>
      <c r="G506" s="85"/>
      <c r="H506" s="88"/>
    </row>
    <row r="507" spans="1:8" s="86" customFormat="1" ht="13.8" x14ac:dyDescent="0.25">
      <c r="A507" s="93"/>
      <c r="B507" s="124" t="s">
        <v>66</v>
      </c>
      <c r="C507" s="83"/>
      <c r="D507" s="84"/>
      <c r="E507" s="84"/>
      <c r="F507" s="84"/>
      <c r="G507" s="85"/>
      <c r="H507" s="88"/>
    </row>
    <row r="508" spans="1:8" s="86" customFormat="1" ht="13.8" x14ac:dyDescent="0.25">
      <c r="A508" s="93"/>
      <c r="B508" s="124" t="s">
        <v>67</v>
      </c>
      <c r="C508" s="83"/>
      <c r="D508" s="84"/>
      <c r="E508" s="84"/>
      <c r="F508" s="84"/>
      <c r="G508" s="85"/>
      <c r="H508" s="88"/>
    </row>
    <row r="509" spans="1:8" s="86" customFormat="1" ht="13.8" x14ac:dyDescent="0.25">
      <c r="A509" s="93"/>
      <c r="B509" s="157" t="s">
        <v>399</v>
      </c>
      <c r="C509" s="83" t="s">
        <v>80</v>
      </c>
      <c r="D509" s="84"/>
      <c r="E509" s="84"/>
      <c r="F509" s="84"/>
      <c r="G509" s="85"/>
      <c r="H509" s="88">
        <f t="shared" ref="H509:H514" si="89">G509*(D509+E509+F509)</f>
        <v>0</v>
      </c>
    </row>
    <row r="510" spans="1:8" s="86" customFormat="1" ht="13.8" x14ac:dyDescent="0.25">
      <c r="A510" s="93"/>
      <c r="B510" s="157" t="s">
        <v>400</v>
      </c>
      <c r="C510" s="83" t="s">
        <v>80</v>
      </c>
      <c r="D510" s="84"/>
      <c r="E510" s="84"/>
      <c r="F510" s="84"/>
      <c r="G510" s="85"/>
      <c r="H510" s="88">
        <f t="shared" si="89"/>
        <v>0</v>
      </c>
    </row>
    <row r="511" spans="1:8" s="86" customFormat="1" ht="13.8" x14ac:dyDescent="0.25">
      <c r="A511" s="93"/>
      <c r="B511" s="157" t="s">
        <v>401</v>
      </c>
      <c r="C511" s="83" t="s">
        <v>80</v>
      </c>
      <c r="D511" s="84"/>
      <c r="E511" s="84"/>
      <c r="F511" s="84"/>
      <c r="G511" s="85"/>
      <c r="H511" s="88">
        <f t="shared" si="89"/>
        <v>0</v>
      </c>
    </row>
    <row r="512" spans="1:8" s="86" customFormat="1" ht="13.8" x14ac:dyDescent="0.25">
      <c r="A512" s="93"/>
      <c r="B512" s="157" t="s">
        <v>402</v>
      </c>
      <c r="C512" s="83" t="s">
        <v>80</v>
      </c>
      <c r="D512" s="84"/>
      <c r="E512" s="84"/>
      <c r="F512" s="84"/>
      <c r="G512" s="85"/>
      <c r="H512" s="88">
        <f t="shared" si="89"/>
        <v>0</v>
      </c>
    </row>
    <row r="513" spans="1:8" s="86" customFormat="1" ht="13.8" x14ac:dyDescent="0.25">
      <c r="A513" s="93"/>
      <c r="B513" s="157" t="s">
        <v>403</v>
      </c>
      <c r="C513" s="83" t="s">
        <v>80</v>
      </c>
      <c r="D513" s="84"/>
      <c r="E513" s="84"/>
      <c r="F513" s="84"/>
      <c r="G513" s="85"/>
      <c r="H513" s="88">
        <f t="shared" si="89"/>
        <v>0</v>
      </c>
    </row>
    <row r="514" spans="1:8" s="86" customFormat="1" ht="13.8" x14ac:dyDescent="0.25">
      <c r="A514" s="93"/>
      <c r="B514" s="157" t="s">
        <v>404</v>
      </c>
      <c r="C514" s="83" t="s">
        <v>80</v>
      </c>
      <c r="D514" s="84"/>
      <c r="E514" s="84"/>
      <c r="F514" s="84"/>
      <c r="G514" s="85"/>
      <c r="H514" s="88">
        <f t="shared" si="89"/>
        <v>0</v>
      </c>
    </row>
    <row r="515" spans="1:8" s="119" customFormat="1" ht="13.8" thickBot="1" x14ac:dyDescent="0.3">
      <c r="A515" s="113"/>
      <c r="B515" s="114"/>
      <c r="C515" s="115"/>
      <c r="D515" s="117"/>
      <c r="E515" s="117"/>
      <c r="F515" s="117"/>
      <c r="G515" s="117"/>
      <c r="H515" s="118"/>
    </row>
    <row r="516" spans="1:8" s="112" customFormat="1" ht="15" customHeight="1" thickTop="1" thickBot="1" x14ac:dyDescent="0.3">
      <c r="A516" s="200" t="str">
        <f>CONCATENATE("Sous-total", "  ",A484)</f>
        <v>Sous-total  3.5.3</v>
      </c>
      <c r="B516" s="201"/>
      <c r="C516" s="201"/>
      <c r="D516" s="201"/>
      <c r="E516" s="201"/>
      <c r="F516" s="201"/>
      <c r="G516" s="202"/>
      <c r="H516" s="120">
        <f>SUM(H484:H515)</f>
        <v>0</v>
      </c>
    </row>
    <row r="517" spans="1:8" s="86" customFormat="1" ht="15" customHeight="1" thickTop="1" x14ac:dyDescent="0.25">
      <c r="A517" s="93"/>
      <c r="B517" s="111"/>
      <c r="C517" s="83"/>
      <c r="D517" s="84"/>
      <c r="E517" s="84"/>
      <c r="F517" s="84"/>
      <c r="G517" s="85"/>
      <c r="H517" s="88"/>
    </row>
    <row r="518" spans="1:8" s="86" customFormat="1" ht="15" customHeight="1" x14ac:dyDescent="0.25">
      <c r="A518" s="93" t="s">
        <v>192</v>
      </c>
      <c r="B518" s="111" t="s">
        <v>411</v>
      </c>
      <c r="C518" s="83"/>
      <c r="D518" s="84"/>
      <c r="E518" s="84"/>
      <c r="F518" s="84"/>
      <c r="G518" s="85"/>
      <c r="H518" s="88" t="str">
        <f t="shared" ref="H518" si="90">IF(G518*D518=0,"",G518*D518)</f>
        <v/>
      </c>
    </row>
    <row r="519" spans="1:8" s="86" customFormat="1" ht="15" customHeight="1" x14ac:dyDescent="0.25">
      <c r="A519" s="93"/>
      <c r="B519" s="111"/>
      <c r="C519" s="83"/>
      <c r="D519" s="84"/>
      <c r="E519" s="84"/>
      <c r="F519" s="84"/>
      <c r="G519" s="85"/>
      <c r="H519" s="88"/>
    </row>
    <row r="520" spans="1:8" s="86" customFormat="1" ht="13.8" x14ac:dyDescent="0.25">
      <c r="A520" s="93"/>
      <c r="B520" s="142" t="s">
        <v>414</v>
      </c>
      <c r="C520" s="83" t="s">
        <v>9</v>
      </c>
      <c r="D520" s="84"/>
      <c r="E520" s="84"/>
      <c r="F520" s="84"/>
      <c r="G520" s="85"/>
      <c r="H520" s="88"/>
    </row>
    <row r="521" spans="1:8" s="86" customFormat="1" ht="15" customHeight="1" x14ac:dyDescent="0.25">
      <c r="A521" s="93"/>
      <c r="B521" s="163"/>
      <c r="C521" s="83"/>
      <c r="D521" s="84"/>
      <c r="E521" s="84"/>
      <c r="F521" s="84"/>
      <c r="G521" s="85"/>
      <c r="H521" s="88"/>
    </row>
    <row r="522" spans="1:8" s="86" customFormat="1" ht="13.8" x14ac:dyDescent="0.25">
      <c r="A522" s="93"/>
      <c r="B522" s="142" t="s">
        <v>204</v>
      </c>
      <c r="C522" s="83" t="s">
        <v>3</v>
      </c>
      <c r="D522" s="84"/>
      <c r="E522" s="84"/>
      <c r="F522" s="84"/>
      <c r="G522" s="85"/>
      <c r="H522" s="88">
        <f t="shared" ref="H522" si="91">G522*(D522+E522+F522)</f>
        <v>0</v>
      </c>
    </row>
    <row r="523" spans="1:8" s="86" customFormat="1" ht="15" customHeight="1" x14ac:dyDescent="0.25">
      <c r="A523" s="93"/>
      <c r="B523" s="163"/>
      <c r="C523" s="83"/>
      <c r="D523" s="84"/>
      <c r="E523" s="84"/>
      <c r="F523" s="84"/>
      <c r="G523" s="85"/>
      <c r="H523" s="88"/>
    </row>
    <row r="524" spans="1:8" s="86" customFormat="1" ht="27.6" x14ac:dyDescent="0.25">
      <c r="A524" s="93"/>
      <c r="B524" s="142" t="s">
        <v>205</v>
      </c>
      <c r="C524" s="83" t="s">
        <v>3</v>
      </c>
      <c r="D524" s="84"/>
      <c r="E524" s="84"/>
      <c r="F524" s="84"/>
      <c r="G524" s="85"/>
      <c r="H524" s="88">
        <f t="shared" ref="H524" si="92">G524*(D524+E524+F524)</f>
        <v>0</v>
      </c>
    </row>
    <row r="525" spans="1:8" s="119" customFormat="1" ht="13.8" thickBot="1" x14ac:dyDescent="0.3">
      <c r="A525" s="113"/>
      <c r="B525" s="114"/>
      <c r="C525" s="115"/>
      <c r="D525" s="117"/>
      <c r="E525" s="117"/>
      <c r="F525" s="117"/>
      <c r="G525" s="117"/>
      <c r="H525" s="118"/>
    </row>
    <row r="526" spans="1:8" s="112" customFormat="1" ht="15" customHeight="1" thickTop="1" thickBot="1" x14ac:dyDescent="0.3">
      <c r="A526" s="200" t="str">
        <f>CONCATENATE("Sous-total", "  ",A518)</f>
        <v>Sous-total  3.5.4</v>
      </c>
      <c r="B526" s="201"/>
      <c r="C526" s="201"/>
      <c r="D526" s="201"/>
      <c r="E526" s="201"/>
      <c r="F526" s="201"/>
      <c r="G526" s="202"/>
      <c r="H526" s="120">
        <f>SUM(H519:H525)</f>
        <v>0</v>
      </c>
    </row>
    <row r="527" spans="1:8" s="86" customFormat="1" ht="15" customHeight="1" thickTop="1" x14ac:dyDescent="0.25">
      <c r="A527" s="93"/>
      <c r="B527" s="111"/>
      <c r="C527" s="83"/>
      <c r="D527" s="84"/>
      <c r="E527" s="84"/>
      <c r="F527" s="84"/>
      <c r="G527" s="85"/>
      <c r="H527" s="88"/>
    </row>
    <row r="528" spans="1:8" s="86" customFormat="1" ht="15" customHeight="1" x14ac:dyDescent="0.25">
      <c r="A528" s="93" t="s">
        <v>193</v>
      </c>
      <c r="B528" s="111" t="s">
        <v>413</v>
      </c>
      <c r="C528" s="83"/>
      <c r="D528" s="84"/>
      <c r="E528" s="84"/>
      <c r="F528" s="84"/>
      <c r="G528" s="85"/>
      <c r="H528" s="88" t="str">
        <f t="shared" ref="H528" si="93">IF(G528*D528=0,"",G528*D528)</f>
        <v/>
      </c>
    </row>
    <row r="529" spans="1:8" s="86" customFormat="1" ht="15" customHeight="1" x14ac:dyDescent="0.25">
      <c r="A529" s="93"/>
      <c r="B529" s="111"/>
      <c r="C529" s="83"/>
      <c r="D529" s="84"/>
      <c r="E529" s="84"/>
      <c r="F529" s="84"/>
      <c r="G529" s="85"/>
      <c r="H529" s="88"/>
    </row>
    <row r="530" spans="1:8" s="86" customFormat="1" ht="15" customHeight="1" x14ac:dyDescent="0.25">
      <c r="A530" s="93"/>
      <c r="B530" s="165" t="s">
        <v>416</v>
      </c>
      <c r="C530" s="83"/>
      <c r="D530" s="84"/>
      <c r="E530" s="84"/>
      <c r="F530" s="84"/>
      <c r="G530" s="85"/>
      <c r="H530" s="88"/>
    </row>
    <row r="531" spans="1:8" s="86" customFormat="1" ht="13.8" x14ac:dyDescent="0.25">
      <c r="A531" s="93"/>
      <c r="B531" s="142" t="s">
        <v>415</v>
      </c>
      <c r="C531" s="83" t="s">
        <v>9</v>
      </c>
      <c r="D531" s="84"/>
      <c r="E531" s="84"/>
      <c r="F531" s="84"/>
      <c r="G531" s="85"/>
      <c r="H531" s="88"/>
    </row>
    <row r="532" spans="1:8" s="86" customFormat="1" ht="27.6" x14ac:dyDescent="0.25">
      <c r="A532" s="93"/>
      <c r="B532" s="142" t="s">
        <v>207</v>
      </c>
      <c r="C532" s="83" t="s">
        <v>3</v>
      </c>
      <c r="D532" s="84"/>
      <c r="E532" s="84"/>
      <c r="F532" s="84"/>
      <c r="G532" s="85"/>
      <c r="H532" s="88">
        <f t="shared" ref="H532:H533" si="94">G532*(D532+E532+F532)</f>
        <v>0</v>
      </c>
    </row>
    <row r="533" spans="1:8" s="86" customFormat="1" ht="27.6" x14ac:dyDescent="0.25">
      <c r="A533" s="93"/>
      <c r="B533" s="142" t="s">
        <v>206</v>
      </c>
      <c r="C533" s="83" t="s">
        <v>3</v>
      </c>
      <c r="D533" s="84"/>
      <c r="E533" s="84"/>
      <c r="F533" s="84"/>
      <c r="G533" s="85"/>
      <c r="H533" s="88">
        <f t="shared" si="94"/>
        <v>0</v>
      </c>
    </row>
    <row r="534" spans="1:8" s="119" customFormat="1" ht="13.8" thickBot="1" x14ac:dyDescent="0.3">
      <c r="A534" s="113"/>
      <c r="B534" s="114"/>
      <c r="C534" s="115"/>
      <c r="D534" s="117"/>
      <c r="E534" s="117"/>
      <c r="F534" s="117"/>
      <c r="G534" s="117"/>
      <c r="H534" s="118"/>
    </row>
    <row r="535" spans="1:8" s="112" customFormat="1" ht="15" customHeight="1" thickTop="1" thickBot="1" x14ac:dyDescent="0.3">
      <c r="A535" s="200" t="str">
        <f>CONCATENATE("Sous-total", "  ",A528)</f>
        <v>Sous-total  3.5.5</v>
      </c>
      <c r="B535" s="201"/>
      <c r="C535" s="201"/>
      <c r="D535" s="201"/>
      <c r="E535" s="201"/>
      <c r="F535" s="201"/>
      <c r="G535" s="202"/>
      <c r="H535" s="120">
        <f>SUM(H529:H534)</f>
        <v>0</v>
      </c>
    </row>
    <row r="536" spans="1:8" s="86" customFormat="1" ht="15" customHeight="1" thickTop="1" x14ac:dyDescent="0.25">
      <c r="A536" s="93"/>
      <c r="B536" s="111"/>
      <c r="C536" s="83"/>
      <c r="D536" s="84"/>
      <c r="E536" s="84"/>
      <c r="F536" s="84"/>
      <c r="G536" s="85"/>
      <c r="H536" s="88"/>
    </row>
    <row r="537" spans="1:8" s="86" customFormat="1" ht="15" customHeight="1" x14ac:dyDescent="0.25">
      <c r="A537" s="93" t="s">
        <v>197</v>
      </c>
      <c r="B537" s="111" t="s">
        <v>194</v>
      </c>
      <c r="C537" s="83"/>
      <c r="D537" s="84"/>
      <c r="E537" s="84"/>
      <c r="F537" s="84"/>
      <c r="G537" s="85"/>
      <c r="H537" s="88" t="str">
        <f t="shared" ref="H537" si="95">IF(G537*D537=0,"",G537*D537)</f>
        <v/>
      </c>
    </row>
    <row r="538" spans="1:8" s="86" customFormat="1" ht="15" customHeight="1" x14ac:dyDescent="0.25">
      <c r="A538" s="93"/>
      <c r="B538" s="111"/>
      <c r="C538" s="83"/>
      <c r="D538" s="84"/>
      <c r="E538" s="84"/>
      <c r="F538" s="84"/>
      <c r="G538" s="85"/>
      <c r="H538" s="88"/>
    </row>
    <row r="539" spans="1:8" s="86" customFormat="1" ht="13.8" x14ac:dyDescent="0.25">
      <c r="A539" s="93" t="s">
        <v>65</v>
      </c>
      <c r="B539" s="169" t="s">
        <v>412</v>
      </c>
      <c r="C539" s="167" t="s">
        <v>3</v>
      </c>
      <c r="D539" s="84"/>
      <c r="E539" s="84"/>
      <c r="F539" s="84"/>
      <c r="G539" s="85"/>
      <c r="H539" s="88">
        <f t="shared" ref="H539" si="96">G539*(D539+E539+F539)</f>
        <v>0</v>
      </c>
    </row>
    <row r="540" spans="1:8" s="86" customFormat="1" ht="15" customHeight="1" x14ac:dyDescent="0.25">
      <c r="A540" s="93"/>
      <c r="B540" s="168" t="s">
        <v>81</v>
      </c>
      <c r="C540" s="167"/>
      <c r="D540" s="84"/>
      <c r="E540" s="84"/>
      <c r="F540" s="84"/>
      <c r="G540" s="85"/>
      <c r="H540" s="88"/>
    </row>
    <row r="541" spans="1:8" s="86" customFormat="1" ht="13.8" x14ac:dyDescent="0.25">
      <c r="A541" s="93"/>
      <c r="B541" s="168" t="s">
        <v>82</v>
      </c>
      <c r="C541" s="167"/>
      <c r="D541" s="84"/>
      <c r="E541" s="84"/>
      <c r="F541" s="84"/>
      <c r="G541" s="85"/>
      <c r="H541" s="88"/>
    </row>
    <row r="542" spans="1:8" s="119" customFormat="1" ht="13.8" x14ac:dyDescent="0.25">
      <c r="A542" s="93"/>
      <c r="B542" s="166" t="s">
        <v>208</v>
      </c>
      <c r="C542" s="83"/>
      <c r="D542" s="84"/>
      <c r="E542" s="84"/>
      <c r="F542" s="84"/>
      <c r="G542" s="85"/>
      <c r="H542" s="88"/>
    </row>
    <row r="543" spans="1:8" s="86" customFormat="1" ht="13.8" x14ac:dyDescent="0.25">
      <c r="A543" s="93"/>
      <c r="B543" s="166" t="s">
        <v>195</v>
      </c>
      <c r="C543" s="83"/>
      <c r="D543" s="84"/>
      <c r="E543" s="84"/>
      <c r="F543" s="84"/>
      <c r="G543" s="85"/>
      <c r="H543" s="88"/>
    </row>
    <row r="544" spans="1:8" s="86" customFormat="1" ht="15" customHeight="1" x14ac:dyDescent="0.25">
      <c r="A544" s="93"/>
      <c r="B544" s="111" t="s">
        <v>209</v>
      </c>
      <c r="C544" s="83"/>
      <c r="D544" s="84"/>
      <c r="E544" s="84"/>
      <c r="F544" s="84"/>
      <c r="G544" s="85"/>
      <c r="H544" s="88"/>
    </row>
    <row r="545" spans="1:8" s="86" customFormat="1" ht="15" customHeight="1" x14ac:dyDescent="0.25">
      <c r="A545" s="93"/>
      <c r="B545" s="111" t="s">
        <v>210</v>
      </c>
      <c r="C545" s="83"/>
      <c r="D545" s="84"/>
      <c r="E545" s="84"/>
      <c r="F545" s="84"/>
      <c r="G545" s="85"/>
      <c r="H545" s="88"/>
    </row>
    <row r="546" spans="1:8" s="86" customFormat="1" ht="15" customHeight="1" x14ac:dyDescent="0.25">
      <c r="A546" s="93"/>
      <c r="B546" s="111"/>
      <c r="C546" s="83"/>
      <c r="D546" s="84"/>
      <c r="E546" s="84"/>
      <c r="F546" s="84"/>
      <c r="G546" s="85"/>
      <c r="H546" s="88"/>
    </row>
    <row r="547" spans="1:8" s="86" customFormat="1" ht="15" customHeight="1" x14ac:dyDescent="0.25">
      <c r="A547" s="93"/>
      <c r="B547" s="166" t="s">
        <v>196</v>
      </c>
      <c r="C547" s="167" t="s">
        <v>3</v>
      </c>
      <c r="D547" s="84"/>
      <c r="E547" s="84"/>
      <c r="F547" s="84"/>
      <c r="G547" s="85"/>
      <c r="H547" s="88">
        <f t="shared" ref="H547" si="97">G547*(D547+E547+F547)</f>
        <v>0</v>
      </c>
    </row>
    <row r="548" spans="1:8" s="119" customFormat="1" ht="13.8" thickBot="1" x14ac:dyDescent="0.3">
      <c r="A548" s="113"/>
      <c r="B548" s="114"/>
      <c r="C548" s="115"/>
      <c r="D548" s="117"/>
      <c r="E548" s="117"/>
      <c r="F548" s="117"/>
      <c r="G548" s="117"/>
      <c r="H548" s="118"/>
    </row>
    <row r="549" spans="1:8" s="112" customFormat="1" ht="15" customHeight="1" thickTop="1" thickBot="1" x14ac:dyDescent="0.3">
      <c r="A549" s="200" t="str">
        <f>CONCATENATE("Sous-total", "  ",A537)</f>
        <v>Sous-total  3.5.6</v>
      </c>
      <c r="B549" s="201"/>
      <c r="C549" s="201"/>
      <c r="D549" s="201"/>
      <c r="E549" s="201"/>
      <c r="F549" s="201"/>
      <c r="G549" s="202"/>
      <c r="H549" s="120">
        <f>SUM(H537:H548)</f>
        <v>0</v>
      </c>
    </row>
    <row r="550" spans="1:8" s="119" customFormat="1" ht="14.4" thickTop="1" x14ac:dyDescent="0.25">
      <c r="A550" s="93"/>
      <c r="B550" s="111"/>
      <c r="C550" s="83"/>
      <c r="D550" s="116"/>
      <c r="E550" s="116"/>
      <c r="F550" s="116"/>
      <c r="G550" s="117"/>
      <c r="H550" s="136"/>
    </row>
    <row r="551" spans="1:8" s="86" customFormat="1" ht="15" customHeight="1" x14ac:dyDescent="0.25">
      <c r="A551" s="93" t="s">
        <v>211</v>
      </c>
      <c r="B551" s="111" t="s">
        <v>119</v>
      </c>
      <c r="C551" s="83"/>
      <c r="D551" s="84"/>
      <c r="E551" s="84"/>
      <c r="F551" s="84"/>
      <c r="G551" s="85"/>
      <c r="H551" s="88" t="str">
        <f t="shared" ref="H551" si="98">IF(G551*D551=0,"",G551*D551)</f>
        <v/>
      </c>
    </row>
    <row r="552" spans="1:8" s="86" customFormat="1" ht="15" customHeight="1" x14ac:dyDescent="0.25">
      <c r="A552" s="93"/>
      <c r="B552" s="163"/>
      <c r="C552" s="83"/>
      <c r="D552" s="84"/>
      <c r="E552" s="84"/>
      <c r="F552" s="84"/>
      <c r="G552" s="85"/>
      <c r="H552" s="88"/>
    </row>
    <row r="553" spans="1:8" s="112" customFormat="1" ht="13.8" x14ac:dyDescent="0.25">
      <c r="A553" s="93"/>
      <c r="B553" s="138" t="s">
        <v>198</v>
      </c>
      <c r="C553" s="83"/>
      <c r="D553" s="130"/>
      <c r="E553" s="130"/>
      <c r="F553" s="130"/>
      <c r="G553" s="131"/>
      <c r="H553" s="132"/>
    </row>
    <row r="554" spans="1:8" s="86" customFormat="1" ht="15" customHeight="1" x14ac:dyDescent="0.25">
      <c r="A554" s="93"/>
      <c r="B554" s="166" t="s">
        <v>199</v>
      </c>
      <c r="C554" s="167" t="s">
        <v>80</v>
      </c>
      <c r="D554" s="84"/>
      <c r="E554" s="84"/>
      <c r="F554" s="84"/>
      <c r="G554" s="85"/>
      <c r="H554" s="88">
        <f t="shared" ref="H554" si="99">G554*(D554+E554+F554)</f>
        <v>0</v>
      </c>
    </row>
    <row r="555" spans="1:8" s="86" customFormat="1" ht="15" customHeight="1" x14ac:dyDescent="0.25">
      <c r="A555" s="93"/>
      <c r="B555" s="168" t="s">
        <v>121</v>
      </c>
      <c r="C555" s="167"/>
      <c r="D555" s="84"/>
      <c r="E555" s="84"/>
      <c r="F555" s="84"/>
      <c r="G555" s="85"/>
      <c r="H555" s="88"/>
    </row>
    <row r="556" spans="1:8" s="86" customFormat="1" ht="13.8" x14ac:dyDescent="0.25">
      <c r="A556" s="93"/>
      <c r="B556" s="168" t="s">
        <v>200</v>
      </c>
      <c r="C556" s="167"/>
      <c r="D556" s="84"/>
      <c r="E556" s="84"/>
      <c r="F556" s="84"/>
      <c r="G556" s="85"/>
      <c r="H556" s="88"/>
    </row>
    <row r="557" spans="1:8" s="86" customFormat="1" ht="15" customHeight="1" x14ac:dyDescent="0.25">
      <c r="A557" s="93"/>
      <c r="B557" s="168" t="s">
        <v>201</v>
      </c>
      <c r="C557" s="167"/>
      <c r="D557" s="84"/>
      <c r="E557" s="84"/>
      <c r="F557" s="84"/>
      <c r="G557" s="85"/>
      <c r="H557" s="88"/>
    </row>
    <row r="558" spans="1:8" s="86" customFormat="1" ht="13.8" x14ac:dyDescent="0.25">
      <c r="A558" s="93"/>
      <c r="B558" s="168" t="s">
        <v>124</v>
      </c>
      <c r="C558" s="167"/>
      <c r="D558" s="84"/>
      <c r="E558" s="84"/>
      <c r="F558" s="84"/>
      <c r="G558" s="85"/>
      <c r="H558" s="88"/>
    </row>
    <row r="559" spans="1:8" s="86" customFormat="1" ht="15" customHeight="1" x14ac:dyDescent="0.25">
      <c r="A559" s="93"/>
      <c r="B559" s="111"/>
      <c r="C559" s="83"/>
      <c r="D559" s="84"/>
      <c r="E559" s="84"/>
      <c r="F559" s="84"/>
      <c r="G559" s="85"/>
      <c r="H559" s="88"/>
    </row>
    <row r="560" spans="1:8" s="86" customFormat="1" ht="27.6" x14ac:dyDescent="0.25">
      <c r="A560" s="93"/>
      <c r="B560" s="164" t="s">
        <v>202</v>
      </c>
      <c r="C560" s="83" t="s">
        <v>3</v>
      </c>
      <c r="D560" s="84"/>
      <c r="E560" s="84"/>
      <c r="F560" s="84"/>
      <c r="G560" s="85"/>
      <c r="H560" s="88">
        <f t="shared" ref="H560" si="100">G560*(D560+E560+F560)</f>
        <v>0</v>
      </c>
    </row>
    <row r="561" spans="1:8" s="119" customFormat="1" ht="13.8" thickBot="1" x14ac:dyDescent="0.3">
      <c r="A561" s="113"/>
      <c r="B561" s="114"/>
      <c r="C561" s="115"/>
      <c r="D561" s="117"/>
      <c r="E561" s="117"/>
      <c r="F561" s="117"/>
      <c r="G561" s="117"/>
      <c r="H561" s="118"/>
    </row>
    <row r="562" spans="1:8" s="112" customFormat="1" ht="15" customHeight="1" thickTop="1" thickBot="1" x14ac:dyDescent="0.3">
      <c r="A562" s="200" t="str">
        <f>CONCATENATE("Sous-total", "  ",A551)</f>
        <v>Sous-total  3.5.7</v>
      </c>
      <c r="B562" s="201"/>
      <c r="C562" s="201"/>
      <c r="D562" s="201"/>
      <c r="E562" s="201"/>
      <c r="F562" s="201"/>
      <c r="G562" s="202"/>
      <c r="H562" s="120">
        <f>SUM(H551:H561)</f>
        <v>0</v>
      </c>
    </row>
    <row r="563" spans="1:8" s="125" customFormat="1" ht="12" customHeight="1" thickTop="1" thickBot="1" x14ac:dyDescent="0.3">
      <c r="A563" s="95"/>
      <c r="B563" s="96"/>
      <c r="C563" s="83"/>
      <c r="D563" s="84"/>
      <c r="E563" s="84"/>
      <c r="F563" s="84"/>
      <c r="G563" s="85"/>
      <c r="H563" s="88" t="str">
        <f t="shared" si="54"/>
        <v/>
      </c>
    </row>
    <row r="564" spans="1:8" s="86" customFormat="1" ht="24" customHeight="1" thickTop="1" thickBot="1" x14ac:dyDescent="0.3">
      <c r="A564" s="207" t="str">
        <f>CONCATENATE("Sous-total  - ", " ",A308," ",B308)</f>
        <v>Sous-total  -  3.5 VENTILATION MECANIQUE CONTROLEE DOUBLE FLUX</v>
      </c>
      <c r="B564" s="208"/>
      <c r="C564" s="208"/>
      <c r="D564" s="156"/>
      <c r="E564" s="156"/>
      <c r="F564" s="156"/>
      <c r="G564" s="209">
        <f>SUM(H562,H549,H526,H516,H482,H351,H535)</f>
        <v>0</v>
      </c>
      <c r="H564" s="210"/>
    </row>
    <row r="565" spans="1:8" s="86" customFormat="1" ht="14.4" thickTop="1" x14ac:dyDescent="0.25">
      <c r="A565" s="91"/>
      <c r="B565" s="92"/>
      <c r="C565" s="83"/>
      <c r="D565" s="84"/>
      <c r="E565" s="84"/>
      <c r="F565" s="84"/>
      <c r="G565" s="85"/>
      <c r="H565" s="88"/>
    </row>
    <row r="566" spans="1:8" s="86" customFormat="1" ht="13.8" x14ac:dyDescent="0.25">
      <c r="A566" s="91"/>
      <c r="B566" s="92"/>
      <c r="C566" s="83"/>
      <c r="D566" s="84"/>
      <c r="E566" s="84"/>
      <c r="F566" s="84"/>
      <c r="G566" s="85"/>
      <c r="H566" s="88"/>
    </row>
    <row r="567" spans="1:8" s="86" customFormat="1" ht="13.8" x14ac:dyDescent="0.25">
      <c r="A567" s="91" t="s">
        <v>22</v>
      </c>
      <c r="B567" s="92" t="s">
        <v>170</v>
      </c>
      <c r="C567" s="83"/>
      <c r="D567" s="84"/>
      <c r="E567" s="84"/>
      <c r="F567" s="84"/>
      <c r="G567" s="85"/>
      <c r="H567" s="88" t="str">
        <f>IF(G567*D567=0,"",G567*D567)</f>
        <v/>
      </c>
    </row>
    <row r="568" spans="1:8" s="86" customFormat="1" ht="13.8" x14ac:dyDescent="0.25">
      <c r="A568" s="91"/>
      <c r="B568" s="92"/>
      <c r="C568" s="83"/>
      <c r="D568" s="84"/>
      <c r="E568" s="84"/>
      <c r="F568" s="84"/>
      <c r="G568" s="85"/>
      <c r="H568" s="88"/>
    </row>
    <row r="569" spans="1:8" s="86" customFormat="1" ht="27.6" x14ac:dyDescent="0.25">
      <c r="A569" s="93" t="s">
        <v>65</v>
      </c>
      <c r="B569" s="109" t="s">
        <v>393</v>
      </c>
      <c r="C569" s="83" t="s">
        <v>80</v>
      </c>
      <c r="D569" s="84"/>
      <c r="E569" s="84"/>
      <c r="F569" s="84"/>
      <c r="G569" s="85"/>
      <c r="H569" s="88">
        <f t="shared" ref="H569" si="101">G569*(D569+E569+F569)</f>
        <v>0</v>
      </c>
    </row>
    <row r="570" spans="1:8" s="112" customFormat="1" ht="13.8" x14ac:dyDescent="0.25">
      <c r="A570" s="93"/>
      <c r="B570" s="124" t="s">
        <v>104</v>
      </c>
      <c r="C570" s="83"/>
      <c r="D570" s="130"/>
      <c r="E570" s="130"/>
      <c r="F570" s="130"/>
      <c r="G570" s="131"/>
      <c r="H570" s="132"/>
    </row>
    <row r="571" spans="1:8" s="119" customFormat="1" ht="13.8" x14ac:dyDescent="0.25">
      <c r="A571" s="93"/>
      <c r="B571" s="124" t="s">
        <v>105</v>
      </c>
      <c r="C571" s="83"/>
      <c r="D571" s="84"/>
      <c r="E571" s="84"/>
      <c r="F571" s="84"/>
      <c r="G571" s="85"/>
      <c r="H571" s="88"/>
    </row>
    <row r="572" spans="1:8" s="86" customFormat="1" ht="13.8" x14ac:dyDescent="0.25">
      <c r="A572" s="91"/>
      <c r="B572" s="92"/>
      <c r="C572" s="83"/>
      <c r="D572" s="84"/>
      <c r="E572" s="84"/>
      <c r="F572" s="84"/>
      <c r="G572" s="85"/>
      <c r="H572" s="88"/>
    </row>
    <row r="573" spans="1:8" s="86" customFormat="1" ht="27.6" x14ac:dyDescent="0.25">
      <c r="A573" s="93"/>
      <c r="B573" s="109" t="s">
        <v>394</v>
      </c>
      <c r="C573" s="83" t="s">
        <v>80</v>
      </c>
      <c r="D573" s="84"/>
      <c r="E573" s="84"/>
      <c r="F573" s="84"/>
      <c r="G573" s="85"/>
      <c r="H573" s="88">
        <f t="shared" ref="H573" si="102">G573*(D573+E573+F573)</f>
        <v>0</v>
      </c>
    </row>
    <row r="574" spans="1:8" s="125" customFormat="1" ht="12" customHeight="1" thickBot="1" x14ac:dyDescent="0.3">
      <c r="A574" s="95"/>
      <c r="B574" s="96"/>
      <c r="C574" s="83"/>
      <c r="D574" s="84"/>
      <c r="E574" s="84"/>
      <c r="F574" s="84"/>
      <c r="G574" s="85"/>
      <c r="H574" s="88" t="str">
        <f t="shared" ref="H574" si="103">IF(G574*D574=0,"",G574*D574)</f>
        <v/>
      </c>
    </row>
    <row r="575" spans="1:8" s="86" customFormat="1" ht="24" customHeight="1" thickTop="1" thickBot="1" x14ac:dyDescent="0.3">
      <c r="A575" s="205" t="str">
        <f>CONCATENATE("Sous-total  - ", " ",A567," ",B567)</f>
        <v>Sous-total  -  3.6 BRASSEURS D'AIR</v>
      </c>
      <c r="B575" s="206"/>
      <c r="C575" s="206"/>
      <c r="D575" s="156"/>
      <c r="E575" s="156"/>
      <c r="F575" s="156"/>
      <c r="G575" s="203">
        <f>SUM(H567:H574)</f>
        <v>0</v>
      </c>
      <c r="H575" s="204"/>
    </row>
    <row r="576" spans="1:8" s="86" customFormat="1" ht="15" customHeight="1" thickTop="1" x14ac:dyDescent="0.25">
      <c r="A576" s="93"/>
      <c r="B576" s="111"/>
      <c r="C576" s="83"/>
      <c r="D576" s="84"/>
      <c r="E576" s="84"/>
      <c r="F576" s="84"/>
      <c r="G576" s="85"/>
      <c r="H576" s="88"/>
    </row>
    <row r="577" spans="1:8" s="86" customFormat="1" ht="12" customHeight="1" x14ac:dyDescent="0.25">
      <c r="A577" s="87" t="s">
        <v>5</v>
      </c>
      <c r="B577" s="97"/>
      <c r="C577" s="83"/>
      <c r="D577" s="84"/>
      <c r="E577" s="84"/>
      <c r="F577" s="84"/>
      <c r="G577" s="85"/>
      <c r="H577" s="88" t="str">
        <f>IF(G577*D577=0,"",G577*D577)</f>
        <v/>
      </c>
    </row>
    <row r="578" spans="1:8" s="86" customFormat="1" ht="13.8" x14ac:dyDescent="0.25">
      <c r="A578" s="91" t="s">
        <v>21</v>
      </c>
      <c r="B578" s="92" t="s">
        <v>228</v>
      </c>
      <c r="C578" s="83"/>
      <c r="D578" s="84"/>
      <c r="E578" s="84"/>
      <c r="F578" s="84"/>
      <c r="G578" s="85"/>
      <c r="H578" s="88" t="str">
        <f>IF(G578*D578=0,"",G578*D578)</f>
        <v/>
      </c>
    </row>
    <row r="579" spans="1:8" s="86" customFormat="1" ht="15" customHeight="1" x14ac:dyDescent="0.25">
      <c r="A579" s="93"/>
      <c r="B579" s="111"/>
      <c r="C579" s="83"/>
      <c r="D579" s="84"/>
      <c r="E579" s="84"/>
      <c r="F579" s="84"/>
      <c r="G579" s="85"/>
      <c r="H579" s="88"/>
    </row>
    <row r="580" spans="1:8" s="86" customFormat="1" ht="15" customHeight="1" x14ac:dyDescent="0.25">
      <c r="A580" s="93" t="s">
        <v>215</v>
      </c>
      <c r="B580" s="111" t="s">
        <v>420</v>
      </c>
      <c r="C580" s="83"/>
      <c r="D580" s="84"/>
      <c r="E580" s="84"/>
      <c r="F580" s="84"/>
      <c r="G580" s="85"/>
      <c r="H580" s="88" t="str">
        <f>IF(G580*D580=0,"",G580*D580)</f>
        <v/>
      </c>
    </row>
    <row r="581" spans="1:8" s="86" customFormat="1" ht="13.8" x14ac:dyDescent="0.25">
      <c r="A581" s="93"/>
      <c r="B581" s="111"/>
      <c r="C581" s="83"/>
      <c r="D581" s="84"/>
      <c r="E581" s="84"/>
      <c r="F581" s="84"/>
      <c r="G581" s="85"/>
      <c r="H581" s="88"/>
    </row>
    <row r="582" spans="1:8" s="122" customFormat="1" ht="41.4" x14ac:dyDescent="0.25">
      <c r="A582" s="93"/>
      <c r="B582" s="109" t="s">
        <v>426</v>
      </c>
      <c r="C582" s="83" t="s">
        <v>3</v>
      </c>
      <c r="D582" s="84"/>
      <c r="E582" s="84"/>
      <c r="F582" s="84"/>
      <c r="G582" s="85"/>
      <c r="H582" s="88">
        <f t="shared" ref="H582" si="104">G582*(D582+E582+F582)</f>
        <v>0</v>
      </c>
    </row>
    <row r="583" spans="1:8" s="86" customFormat="1" ht="13.8" x14ac:dyDescent="0.25">
      <c r="A583" s="93"/>
      <c r="B583" s="111"/>
      <c r="C583" s="83"/>
      <c r="D583" s="84"/>
      <c r="E583" s="84"/>
      <c r="F583" s="84"/>
      <c r="G583" s="85"/>
      <c r="H583" s="88"/>
    </row>
    <row r="584" spans="1:8" s="122" customFormat="1" ht="27.6" x14ac:dyDescent="0.25">
      <c r="A584" s="93"/>
      <c r="B584" s="109" t="s">
        <v>425</v>
      </c>
      <c r="C584" s="83" t="s">
        <v>3</v>
      </c>
      <c r="D584" s="84"/>
      <c r="E584" s="84"/>
      <c r="F584" s="84"/>
      <c r="G584" s="85"/>
      <c r="H584" s="88">
        <f t="shared" ref="H584" si="105">G584*(D584+E584+F584)</f>
        <v>0</v>
      </c>
    </row>
    <row r="585" spans="1:8" s="86" customFormat="1" ht="13.8" x14ac:dyDescent="0.25">
      <c r="A585" s="93"/>
      <c r="B585" s="111"/>
      <c r="C585" s="83"/>
      <c r="D585" s="84"/>
      <c r="E585" s="84"/>
      <c r="F585" s="84"/>
      <c r="G585" s="85"/>
      <c r="H585" s="88"/>
    </row>
    <row r="586" spans="1:8" s="86" customFormat="1" ht="13.8" x14ac:dyDescent="0.25">
      <c r="A586" s="93"/>
      <c r="B586" s="127" t="s">
        <v>229</v>
      </c>
      <c r="C586" s="83"/>
      <c r="D586" s="84"/>
      <c r="E586" s="84"/>
      <c r="F586" s="84"/>
      <c r="G586" s="85"/>
      <c r="H586" s="88"/>
    </row>
    <row r="587" spans="1:8" s="86" customFormat="1" ht="41.4" x14ac:dyDescent="0.25">
      <c r="A587" s="93"/>
      <c r="B587" s="109" t="s">
        <v>230</v>
      </c>
      <c r="C587" s="83"/>
      <c r="D587" s="84"/>
      <c r="E587" s="84"/>
      <c r="F587" s="84"/>
      <c r="G587" s="85"/>
      <c r="H587" s="88"/>
    </row>
    <row r="588" spans="1:8" s="86" customFormat="1" ht="13.8" x14ac:dyDescent="0.25">
      <c r="A588" s="93"/>
      <c r="B588" s="123" t="s">
        <v>255</v>
      </c>
      <c r="C588" s="83" t="s">
        <v>83</v>
      </c>
      <c r="D588" s="84"/>
      <c r="E588" s="84"/>
      <c r="F588" s="84"/>
      <c r="G588" s="85"/>
      <c r="H588" s="88">
        <f t="shared" ref="H588:H589" si="106">G588*(D588+E588+F588)</f>
        <v>0</v>
      </c>
    </row>
    <row r="589" spans="1:8" s="86" customFormat="1" ht="13.8" x14ac:dyDescent="0.25">
      <c r="A589" s="93"/>
      <c r="B589" s="123" t="s">
        <v>496</v>
      </c>
      <c r="C589" s="83" t="s">
        <v>83</v>
      </c>
      <c r="D589" s="84"/>
      <c r="E589" s="84"/>
      <c r="F589" s="84"/>
      <c r="G589" s="85"/>
      <c r="H589" s="88">
        <f t="shared" si="106"/>
        <v>0</v>
      </c>
    </row>
    <row r="590" spans="1:8" s="86" customFormat="1" ht="13.8" x14ac:dyDescent="0.25">
      <c r="A590" s="93"/>
      <c r="B590" s="123"/>
      <c r="C590" s="83"/>
      <c r="D590" s="84"/>
      <c r="E590" s="84"/>
      <c r="F590" s="84"/>
      <c r="G590" s="85"/>
      <c r="H590" s="88"/>
    </row>
    <row r="591" spans="1:8" s="86" customFormat="1" ht="27.6" x14ac:dyDescent="0.25">
      <c r="A591" s="93"/>
      <c r="B591" s="109" t="s">
        <v>423</v>
      </c>
      <c r="C591" s="83" t="s">
        <v>80</v>
      </c>
      <c r="D591" s="84"/>
      <c r="E591" s="84"/>
      <c r="F591" s="84"/>
      <c r="G591" s="85"/>
      <c r="H591" s="88">
        <f t="shared" ref="H591" si="107">G591*(D591+E591+F591)</f>
        <v>0</v>
      </c>
    </row>
    <row r="592" spans="1:8" s="86" customFormat="1" ht="13.8" x14ac:dyDescent="0.25">
      <c r="A592" s="93"/>
      <c r="B592" s="111"/>
      <c r="C592" s="83"/>
      <c r="D592" s="84"/>
      <c r="E592" s="84"/>
      <c r="F592" s="84"/>
      <c r="G592" s="85"/>
      <c r="H592" s="88"/>
    </row>
    <row r="593" spans="1:8" s="86" customFormat="1" ht="13.8" x14ac:dyDescent="0.25">
      <c r="A593" s="93"/>
      <c r="B593" s="127" t="s">
        <v>421</v>
      </c>
      <c r="C593" s="83"/>
      <c r="D593" s="84"/>
      <c r="E593" s="84"/>
      <c r="F593" s="84"/>
      <c r="G593" s="85"/>
      <c r="H593" s="88"/>
    </row>
    <row r="594" spans="1:8" s="86" customFormat="1" ht="13.8" x14ac:dyDescent="0.25">
      <c r="A594" s="93"/>
      <c r="B594" s="109" t="s">
        <v>84</v>
      </c>
      <c r="C594" s="83" t="s">
        <v>80</v>
      </c>
      <c r="D594" s="84"/>
      <c r="E594" s="84"/>
      <c r="F594" s="84"/>
      <c r="G594" s="85"/>
      <c r="H594" s="88">
        <f t="shared" ref="H594:H600" si="108">G594*(D594+E594+F594)</f>
        <v>0</v>
      </c>
    </row>
    <row r="595" spans="1:8" s="86" customFormat="1" ht="13.8" x14ac:dyDescent="0.25">
      <c r="A595" s="93"/>
      <c r="B595" s="109" t="s">
        <v>231</v>
      </c>
      <c r="C595" s="83" t="s">
        <v>80</v>
      </c>
      <c r="D595" s="84"/>
      <c r="E595" s="84"/>
      <c r="F595" s="84"/>
      <c r="G595" s="85"/>
      <c r="H595" s="88">
        <f t="shared" si="108"/>
        <v>0</v>
      </c>
    </row>
    <row r="596" spans="1:8" s="86" customFormat="1" ht="13.8" x14ac:dyDescent="0.25">
      <c r="A596" s="93"/>
      <c r="B596" s="109" t="s">
        <v>232</v>
      </c>
      <c r="C596" s="83" t="s">
        <v>80</v>
      </c>
      <c r="D596" s="84"/>
      <c r="E596" s="84"/>
      <c r="F596" s="84"/>
      <c r="G596" s="85"/>
      <c r="H596" s="88">
        <f t="shared" si="108"/>
        <v>0</v>
      </c>
    </row>
    <row r="597" spans="1:8" s="86" customFormat="1" ht="13.8" x14ac:dyDescent="0.25">
      <c r="A597" s="93"/>
      <c r="B597" s="109" t="s">
        <v>233</v>
      </c>
      <c r="C597" s="83" t="s">
        <v>3</v>
      </c>
      <c r="D597" s="84"/>
      <c r="E597" s="84"/>
      <c r="F597" s="84"/>
      <c r="G597" s="85"/>
      <c r="H597" s="88">
        <f t="shared" si="108"/>
        <v>0</v>
      </c>
    </row>
    <row r="598" spans="1:8" s="86" customFormat="1" ht="15" customHeight="1" x14ac:dyDescent="0.25">
      <c r="A598" s="93"/>
      <c r="B598" s="109" t="s">
        <v>234</v>
      </c>
      <c r="C598" s="83" t="s">
        <v>3</v>
      </c>
      <c r="D598" s="84"/>
      <c r="E598" s="84"/>
      <c r="F598" s="84"/>
      <c r="G598" s="85"/>
      <c r="H598" s="88">
        <f t="shared" si="108"/>
        <v>0</v>
      </c>
    </row>
    <row r="599" spans="1:8" s="86" customFormat="1" ht="13.8" x14ac:dyDescent="0.25">
      <c r="A599" s="93"/>
      <c r="B599" s="109" t="s">
        <v>235</v>
      </c>
      <c r="C599" s="83" t="s">
        <v>80</v>
      </c>
      <c r="D599" s="84"/>
      <c r="E599" s="84"/>
      <c r="F599" s="84"/>
      <c r="G599" s="85"/>
      <c r="H599" s="88">
        <f t="shared" si="108"/>
        <v>0</v>
      </c>
    </row>
    <row r="600" spans="1:8" s="86" customFormat="1" ht="13.8" x14ac:dyDescent="0.25">
      <c r="A600" s="93"/>
      <c r="B600" s="109" t="s">
        <v>236</v>
      </c>
      <c r="C600" s="83" t="s">
        <v>80</v>
      </c>
      <c r="D600" s="84"/>
      <c r="E600" s="84"/>
      <c r="F600" s="84"/>
      <c r="G600" s="85"/>
      <c r="H600" s="88">
        <f t="shared" si="108"/>
        <v>0</v>
      </c>
    </row>
    <row r="601" spans="1:8" s="119" customFormat="1" ht="13.2" x14ac:dyDescent="0.25">
      <c r="A601" s="113"/>
      <c r="B601" s="114"/>
      <c r="C601" s="115"/>
      <c r="D601" s="117"/>
      <c r="E601" s="117"/>
      <c r="F601" s="117"/>
      <c r="G601" s="117"/>
      <c r="H601" s="118"/>
    </row>
    <row r="602" spans="1:8" s="86" customFormat="1" ht="15" customHeight="1" x14ac:dyDescent="0.25">
      <c r="A602" s="93"/>
      <c r="B602" s="109" t="s">
        <v>304</v>
      </c>
      <c r="C602" s="83" t="s">
        <v>80</v>
      </c>
      <c r="D602" s="84"/>
      <c r="E602" s="84"/>
      <c r="F602" s="84"/>
      <c r="G602" s="85"/>
      <c r="H602" s="88">
        <f t="shared" ref="H602" si="109">G602*(D602+E602+F602)</f>
        <v>0</v>
      </c>
    </row>
    <row r="603" spans="1:8" s="86" customFormat="1" ht="13.8" x14ac:dyDescent="0.25">
      <c r="A603" s="93"/>
      <c r="B603" s="123"/>
      <c r="C603" s="83"/>
      <c r="D603" s="84"/>
      <c r="E603" s="84"/>
      <c r="F603" s="84"/>
      <c r="G603" s="85"/>
      <c r="H603" s="88"/>
    </row>
    <row r="604" spans="1:8" s="86" customFormat="1" ht="13.8" x14ac:dyDescent="0.25">
      <c r="A604" s="93"/>
      <c r="B604" s="127" t="s">
        <v>422</v>
      </c>
      <c r="C604" s="83"/>
      <c r="D604" s="84"/>
      <c r="E604" s="84"/>
      <c r="F604" s="84"/>
      <c r="G604" s="85"/>
      <c r="H604" s="88"/>
    </row>
    <row r="605" spans="1:8" s="86" customFormat="1" ht="13.8" x14ac:dyDescent="0.25">
      <c r="A605" s="93"/>
      <c r="B605" s="109" t="s">
        <v>84</v>
      </c>
      <c r="C605" s="83" t="s">
        <v>80</v>
      </c>
      <c r="D605" s="84"/>
      <c r="E605" s="84"/>
      <c r="F605" s="84"/>
      <c r="G605" s="85"/>
      <c r="H605" s="88">
        <f t="shared" ref="H605:H607" si="110">G605*(D605+E605+F605)</f>
        <v>0</v>
      </c>
    </row>
    <row r="606" spans="1:8" s="86" customFormat="1" ht="13.8" x14ac:dyDescent="0.25">
      <c r="A606" s="93"/>
      <c r="B606" s="109" t="s">
        <v>232</v>
      </c>
      <c r="C606" s="83" t="s">
        <v>80</v>
      </c>
      <c r="D606" s="84"/>
      <c r="E606" s="84"/>
      <c r="F606" s="84"/>
      <c r="G606" s="85"/>
      <c r="H606" s="88">
        <f t="shared" si="110"/>
        <v>0</v>
      </c>
    </row>
    <row r="607" spans="1:8" s="86" customFormat="1" ht="27.6" x14ac:dyDescent="0.25">
      <c r="A607" s="93"/>
      <c r="B607" s="109" t="s">
        <v>418</v>
      </c>
      <c r="C607" s="83" t="s">
        <v>80</v>
      </c>
      <c r="D607" s="84"/>
      <c r="E607" s="84"/>
      <c r="F607" s="84"/>
      <c r="G607" s="85"/>
      <c r="H607" s="88">
        <f t="shared" si="110"/>
        <v>0</v>
      </c>
    </row>
    <row r="608" spans="1:8" s="86" customFormat="1" ht="13.8" x14ac:dyDescent="0.25">
      <c r="A608" s="93"/>
      <c r="B608" s="111"/>
      <c r="C608" s="83"/>
      <c r="D608" s="84"/>
      <c r="E608" s="84"/>
      <c r="F608" s="84"/>
      <c r="G608" s="85"/>
      <c r="H608" s="88"/>
    </row>
    <row r="609" spans="1:8" s="86" customFormat="1" ht="13.8" x14ac:dyDescent="0.25">
      <c r="A609" s="93"/>
      <c r="B609" s="127" t="s">
        <v>298</v>
      </c>
      <c r="C609" s="83"/>
      <c r="D609" s="84"/>
      <c r="E609" s="84"/>
      <c r="F609" s="84"/>
      <c r="G609" s="85"/>
      <c r="H609" s="88"/>
    </row>
    <row r="610" spans="1:8" s="86" customFormat="1" ht="13.8" x14ac:dyDescent="0.25">
      <c r="A610" s="93"/>
      <c r="B610" s="109" t="s">
        <v>84</v>
      </c>
      <c r="C610" s="83" t="s">
        <v>80</v>
      </c>
      <c r="D610" s="84"/>
      <c r="E610" s="84"/>
      <c r="F610" s="84"/>
      <c r="G610" s="85"/>
      <c r="H610" s="88">
        <f t="shared" ref="H610:H611" si="111">G610*(D610+E610+F610)</f>
        <v>0</v>
      </c>
    </row>
    <row r="611" spans="1:8" s="86" customFormat="1" ht="13.8" x14ac:dyDescent="0.25">
      <c r="A611" s="93"/>
      <c r="B611" s="109" t="s">
        <v>232</v>
      </c>
      <c r="C611" s="83" t="s">
        <v>80</v>
      </c>
      <c r="D611" s="84"/>
      <c r="E611" s="84"/>
      <c r="F611" s="84"/>
      <c r="G611" s="85"/>
      <c r="H611" s="88">
        <f t="shared" si="111"/>
        <v>0</v>
      </c>
    </row>
    <row r="612" spans="1:8" s="86" customFormat="1" ht="13.8" x14ac:dyDescent="0.25">
      <c r="A612" s="93"/>
      <c r="B612" s="111"/>
      <c r="C612" s="83"/>
      <c r="D612" s="84"/>
      <c r="E612" s="84"/>
      <c r="F612" s="84"/>
      <c r="G612" s="85"/>
      <c r="H612" s="88"/>
    </row>
    <row r="613" spans="1:8" s="86" customFormat="1" ht="13.8" x14ac:dyDescent="0.25">
      <c r="A613" s="93"/>
      <c r="B613" s="127" t="s">
        <v>417</v>
      </c>
      <c r="C613" s="83"/>
      <c r="D613" s="84"/>
      <c r="E613" s="84"/>
      <c r="F613" s="84"/>
      <c r="G613" s="85"/>
      <c r="H613" s="88"/>
    </row>
    <row r="614" spans="1:8" s="86" customFormat="1" ht="13.8" x14ac:dyDescent="0.25">
      <c r="A614" s="93"/>
      <c r="B614" s="109" t="s">
        <v>84</v>
      </c>
      <c r="C614" s="83" t="s">
        <v>80</v>
      </c>
      <c r="D614" s="84"/>
      <c r="E614" s="84"/>
      <c r="F614" s="84"/>
      <c r="G614" s="85"/>
      <c r="H614" s="88">
        <f t="shared" ref="H614:H621" si="112">G614*(D614+E614+F614)</f>
        <v>0</v>
      </c>
    </row>
    <row r="615" spans="1:8" s="86" customFormat="1" ht="13.8" x14ac:dyDescent="0.25">
      <c r="A615" s="93"/>
      <c r="B615" s="109" t="s">
        <v>231</v>
      </c>
      <c r="C615" s="83" t="s">
        <v>80</v>
      </c>
      <c r="D615" s="84"/>
      <c r="E615" s="84"/>
      <c r="F615" s="84"/>
      <c r="G615" s="85"/>
      <c r="H615" s="88">
        <f t="shared" si="112"/>
        <v>0</v>
      </c>
    </row>
    <row r="616" spans="1:8" s="86" customFormat="1" ht="13.8" x14ac:dyDescent="0.25">
      <c r="A616" s="93"/>
      <c r="B616" s="109" t="s">
        <v>232</v>
      </c>
      <c r="C616" s="83" t="s">
        <v>80</v>
      </c>
      <c r="D616" s="84"/>
      <c r="E616" s="84"/>
      <c r="F616" s="84"/>
      <c r="G616" s="85"/>
      <c r="H616" s="88">
        <f t="shared" si="112"/>
        <v>0</v>
      </c>
    </row>
    <row r="617" spans="1:8" s="86" customFormat="1" ht="13.8" x14ac:dyDescent="0.25">
      <c r="A617" s="93"/>
      <c r="B617" s="109" t="s">
        <v>233</v>
      </c>
      <c r="C617" s="83" t="s">
        <v>3</v>
      </c>
      <c r="D617" s="84"/>
      <c r="E617" s="84"/>
      <c r="F617" s="84"/>
      <c r="G617" s="85"/>
      <c r="H617" s="88">
        <f t="shared" si="112"/>
        <v>0</v>
      </c>
    </row>
    <row r="618" spans="1:8" s="86" customFormat="1" ht="15" customHeight="1" x14ac:dyDescent="0.25">
      <c r="A618" s="93"/>
      <c r="B618" s="109" t="s">
        <v>234</v>
      </c>
      <c r="C618" s="83" t="s">
        <v>3</v>
      </c>
      <c r="D618" s="84"/>
      <c r="E618" s="84"/>
      <c r="F618" s="84"/>
      <c r="G618" s="85"/>
      <c r="H618" s="88">
        <f t="shared" si="112"/>
        <v>0</v>
      </c>
    </row>
    <row r="619" spans="1:8" s="86" customFormat="1" ht="27.6" x14ac:dyDescent="0.25">
      <c r="A619" s="93"/>
      <c r="B619" s="109" t="s">
        <v>418</v>
      </c>
      <c r="C619" s="83" t="s">
        <v>80</v>
      </c>
      <c r="D619" s="84"/>
      <c r="E619" s="84"/>
      <c r="F619" s="84"/>
      <c r="G619" s="85"/>
      <c r="H619" s="88">
        <f t="shared" si="112"/>
        <v>0</v>
      </c>
    </row>
    <row r="620" spans="1:8" s="86" customFormat="1" ht="13.8" x14ac:dyDescent="0.25">
      <c r="A620" s="93"/>
      <c r="B620" s="109" t="s">
        <v>235</v>
      </c>
      <c r="C620" s="83" t="s">
        <v>80</v>
      </c>
      <c r="D620" s="84"/>
      <c r="E620" s="84"/>
      <c r="F620" s="84"/>
      <c r="G620" s="85"/>
      <c r="H620" s="88">
        <f t="shared" si="112"/>
        <v>0</v>
      </c>
    </row>
    <row r="621" spans="1:8" s="86" customFormat="1" ht="13.8" x14ac:dyDescent="0.25">
      <c r="A621" s="93"/>
      <c r="B621" s="109" t="s">
        <v>236</v>
      </c>
      <c r="C621" s="83" t="s">
        <v>80</v>
      </c>
      <c r="D621" s="84"/>
      <c r="E621" s="84"/>
      <c r="F621" s="84"/>
      <c r="G621" s="85"/>
      <c r="H621" s="88">
        <f t="shared" si="112"/>
        <v>0</v>
      </c>
    </row>
    <row r="622" spans="1:8" s="86" customFormat="1" ht="13.8" x14ac:dyDescent="0.25">
      <c r="A622" s="93"/>
      <c r="B622" s="111"/>
      <c r="C622" s="83"/>
      <c r="D622" s="84"/>
      <c r="E622" s="84"/>
      <c r="F622" s="84"/>
      <c r="G622" s="85"/>
      <c r="H622" s="88"/>
    </row>
    <row r="623" spans="1:8" s="86" customFormat="1" ht="13.8" x14ac:dyDescent="0.25">
      <c r="A623" s="93"/>
      <c r="B623" s="127" t="s">
        <v>419</v>
      </c>
      <c r="C623" s="83"/>
      <c r="D623" s="84"/>
      <c r="E623" s="84"/>
      <c r="F623" s="84"/>
      <c r="G623" s="85"/>
      <c r="H623" s="88"/>
    </row>
    <row r="624" spans="1:8" s="86" customFormat="1" ht="13.8" x14ac:dyDescent="0.25">
      <c r="A624" s="93"/>
      <c r="B624" s="109" t="s">
        <v>84</v>
      </c>
      <c r="C624" s="83" t="s">
        <v>80</v>
      </c>
      <c r="D624" s="84"/>
      <c r="E624" s="84"/>
      <c r="F624" s="84"/>
      <c r="G624" s="85"/>
      <c r="H624" s="88">
        <f t="shared" ref="H624:H631" si="113">G624*(D624+E624+F624)</f>
        <v>0</v>
      </c>
    </row>
    <row r="625" spans="1:8" s="86" customFormat="1" ht="13.8" x14ac:dyDescent="0.25">
      <c r="A625" s="93"/>
      <c r="B625" s="109" t="s">
        <v>231</v>
      </c>
      <c r="C625" s="83" t="s">
        <v>80</v>
      </c>
      <c r="D625" s="84"/>
      <c r="E625" s="84"/>
      <c r="F625" s="84"/>
      <c r="G625" s="85"/>
      <c r="H625" s="88">
        <f t="shared" si="113"/>
        <v>0</v>
      </c>
    </row>
    <row r="626" spans="1:8" s="86" customFormat="1" ht="13.8" x14ac:dyDescent="0.25">
      <c r="A626" s="93"/>
      <c r="B626" s="109" t="s">
        <v>232</v>
      </c>
      <c r="C626" s="83" t="s">
        <v>80</v>
      </c>
      <c r="D626" s="84"/>
      <c r="E626" s="84"/>
      <c r="F626" s="84"/>
      <c r="G626" s="85"/>
      <c r="H626" s="88">
        <f t="shared" si="113"/>
        <v>0</v>
      </c>
    </row>
    <row r="627" spans="1:8" s="86" customFormat="1" ht="13.8" x14ac:dyDescent="0.25">
      <c r="A627" s="93"/>
      <c r="B627" s="109" t="s">
        <v>233</v>
      </c>
      <c r="C627" s="83" t="s">
        <v>3</v>
      </c>
      <c r="D627" s="84"/>
      <c r="E627" s="84"/>
      <c r="F627" s="84"/>
      <c r="G627" s="85"/>
      <c r="H627" s="88">
        <f t="shared" si="113"/>
        <v>0</v>
      </c>
    </row>
    <row r="628" spans="1:8" s="86" customFormat="1" ht="15" customHeight="1" x14ac:dyDescent="0.25">
      <c r="A628" s="93"/>
      <c r="B628" s="109" t="s">
        <v>234</v>
      </c>
      <c r="C628" s="83" t="s">
        <v>3</v>
      </c>
      <c r="D628" s="84"/>
      <c r="E628" s="84"/>
      <c r="F628" s="84"/>
      <c r="G628" s="85"/>
      <c r="H628" s="88">
        <f t="shared" si="113"/>
        <v>0</v>
      </c>
    </row>
    <row r="629" spans="1:8" s="86" customFormat="1" ht="27.6" x14ac:dyDescent="0.25">
      <c r="A629" s="93"/>
      <c r="B629" s="109" t="s">
        <v>418</v>
      </c>
      <c r="C629" s="83" t="s">
        <v>80</v>
      </c>
      <c r="D629" s="84"/>
      <c r="E629" s="84"/>
      <c r="F629" s="84"/>
      <c r="G629" s="85"/>
      <c r="H629" s="88">
        <f t="shared" si="113"/>
        <v>0</v>
      </c>
    </row>
    <row r="630" spans="1:8" s="86" customFormat="1" ht="13.8" x14ac:dyDescent="0.25">
      <c r="A630" s="93"/>
      <c r="B630" s="109" t="s">
        <v>235</v>
      </c>
      <c r="C630" s="83" t="s">
        <v>80</v>
      </c>
      <c r="D630" s="84"/>
      <c r="E630" s="84"/>
      <c r="F630" s="84"/>
      <c r="G630" s="85"/>
      <c r="H630" s="88">
        <f t="shared" si="113"/>
        <v>0</v>
      </c>
    </row>
    <row r="631" spans="1:8" s="86" customFormat="1" ht="13.8" x14ac:dyDescent="0.25">
      <c r="A631" s="93"/>
      <c r="B631" s="109" t="s">
        <v>236</v>
      </c>
      <c r="C631" s="83" t="s">
        <v>80</v>
      </c>
      <c r="D631" s="84"/>
      <c r="E631" s="84"/>
      <c r="F631" s="84"/>
      <c r="G631" s="85"/>
      <c r="H631" s="88">
        <f t="shared" si="113"/>
        <v>0</v>
      </c>
    </row>
    <row r="632" spans="1:8" s="119" customFormat="1" ht="13.8" thickBot="1" x14ac:dyDescent="0.3">
      <c r="A632" s="113"/>
      <c r="B632" s="114"/>
      <c r="C632" s="115"/>
      <c r="D632" s="117"/>
      <c r="E632" s="117"/>
      <c r="F632" s="117"/>
      <c r="G632" s="117"/>
      <c r="H632" s="118"/>
    </row>
    <row r="633" spans="1:8" s="112" customFormat="1" ht="15" customHeight="1" thickTop="1" thickBot="1" x14ac:dyDescent="0.3">
      <c r="A633" s="200" t="str">
        <f>CONCATENATE("Sous-total", "  ",A580)</f>
        <v>Sous-total  3.7.1</v>
      </c>
      <c r="B633" s="201"/>
      <c r="C633" s="201"/>
      <c r="D633" s="201"/>
      <c r="E633" s="201"/>
      <c r="F633" s="201"/>
      <c r="G633" s="202"/>
      <c r="H633" s="120">
        <f>SUM(H578:H632)</f>
        <v>0</v>
      </c>
    </row>
    <row r="634" spans="1:8" s="86" customFormat="1" ht="14.4" thickTop="1" x14ac:dyDescent="0.25">
      <c r="A634" s="93"/>
      <c r="B634" s="111"/>
      <c r="C634" s="83"/>
      <c r="D634" s="84"/>
      <c r="E634" s="84"/>
      <c r="F634" s="84"/>
      <c r="G634" s="85"/>
      <c r="H634" s="88"/>
    </row>
    <row r="635" spans="1:8" s="86" customFormat="1" ht="15" customHeight="1" x14ac:dyDescent="0.25">
      <c r="A635" s="93" t="s">
        <v>216</v>
      </c>
      <c r="B635" s="111" t="s">
        <v>239</v>
      </c>
      <c r="C635" s="83"/>
      <c r="D635" s="84"/>
      <c r="E635" s="84"/>
      <c r="F635" s="84"/>
      <c r="G635" s="85"/>
      <c r="H635" s="88" t="str">
        <f>IF(G635*D635=0,"",G635*D635)</f>
        <v/>
      </c>
    </row>
    <row r="636" spans="1:8" s="86" customFormat="1" ht="15" customHeight="1" x14ac:dyDescent="0.25">
      <c r="A636" s="93"/>
      <c r="B636" s="111"/>
      <c r="C636" s="83"/>
      <c r="D636" s="84"/>
      <c r="E636" s="84"/>
      <c r="F636" s="84"/>
      <c r="G636" s="85"/>
      <c r="H636" s="88"/>
    </row>
    <row r="637" spans="1:8" s="86" customFormat="1" ht="13.8" x14ac:dyDescent="0.25">
      <c r="A637" s="93"/>
      <c r="B637" s="127" t="s">
        <v>299</v>
      </c>
      <c r="C637" s="83"/>
      <c r="D637" s="84"/>
      <c r="E637" s="84"/>
      <c r="F637" s="84"/>
      <c r="G637" s="85"/>
      <c r="H637" s="88"/>
    </row>
    <row r="638" spans="1:8" s="86" customFormat="1" ht="27.6" x14ac:dyDescent="0.25">
      <c r="A638" s="93"/>
      <c r="B638" s="109" t="s">
        <v>300</v>
      </c>
      <c r="C638" s="83" t="s">
        <v>80</v>
      </c>
      <c r="D638" s="84"/>
      <c r="E638" s="84"/>
      <c r="F638" s="84"/>
      <c r="G638" s="85"/>
      <c r="H638" s="88">
        <f t="shared" ref="H638" si="114">G638*(D638+E638+F638)</f>
        <v>0</v>
      </c>
    </row>
    <row r="639" spans="1:8" s="86" customFormat="1" ht="13.8" x14ac:dyDescent="0.25">
      <c r="A639" s="93"/>
      <c r="B639" s="111"/>
      <c r="C639" s="83"/>
      <c r="D639" s="84"/>
      <c r="E639" s="84"/>
      <c r="F639" s="84"/>
      <c r="G639" s="85"/>
      <c r="H639" s="88"/>
    </row>
    <row r="640" spans="1:8" s="86" customFormat="1" ht="13.8" x14ac:dyDescent="0.25">
      <c r="A640" s="93" t="s">
        <v>65</v>
      </c>
      <c r="B640" s="109" t="s">
        <v>240</v>
      </c>
      <c r="C640" s="83" t="s">
        <v>80</v>
      </c>
      <c r="D640" s="84"/>
      <c r="E640" s="84"/>
      <c r="F640" s="84"/>
      <c r="G640" s="85"/>
      <c r="H640" s="88">
        <f t="shared" ref="H640" si="115">G640*(D640+E640+F640)</f>
        <v>0</v>
      </c>
    </row>
    <row r="641" spans="1:8" s="86" customFormat="1" ht="13.8" x14ac:dyDescent="0.25">
      <c r="A641" s="93"/>
      <c r="B641" s="128" t="s">
        <v>241</v>
      </c>
      <c r="C641" s="83"/>
      <c r="D641" s="84"/>
      <c r="E641" s="84"/>
      <c r="F641" s="84"/>
      <c r="G641" s="85"/>
      <c r="H641" s="88"/>
    </row>
    <row r="642" spans="1:8" s="86" customFormat="1" ht="13.8" x14ac:dyDescent="0.25">
      <c r="A642" s="93"/>
      <c r="B642" s="128" t="s">
        <v>242</v>
      </c>
      <c r="C642" s="83"/>
      <c r="D642" s="84"/>
      <c r="E642" s="84"/>
      <c r="F642" s="84"/>
      <c r="G642" s="85"/>
      <c r="H642" s="88"/>
    </row>
    <row r="643" spans="1:8" s="86" customFormat="1" ht="13.8" x14ac:dyDescent="0.25">
      <c r="A643" s="93"/>
      <c r="B643" s="111"/>
      <c r="C643" s="83"/>
      <c r="D643" s="84"/>
      <c r="E643" s="84"/>
      <c r="F643" s="84"/>
      <c r="G643" s="85"/>
      <c r="H643" s="88"/>
    </row>
    <row r="644" spans="1:8" s="86" customFormat="1" ht="13.8" x14ac:dyDescent="0.25">
      <c r="A644" s="93"/>
      <c r="B644" s="109" t="s">
        <v>301</v>
      </c>
      <c r="C644" s="83" t="s">
        <v>80</v>
      </c>
      <c r="D644" s="84"/>
      <c r="E644" s="84"/>
      <c r="F644" s="84"/>
      <c r="G644" s="85"/>
      <c r="H644" s="88">
        <f t="shared" ref="H644:H649" si="116">G644*(D644+E644+F644)</f>
        <v>0</v>
      </c>
    </row>
    <row r="645" spans="1:8" s="86" customFormat="1" ht="13.8" x14ac:dyDescent="0.25">
      <c r="A645" s="93"/>
      <c r="B645" s="109" t="s">
        <v>243</v>
      </c>
      <c r="C645" s="83" t="s">
        <v>3</v>
      </c>
      <c r="D645" s="84"/>
      <c r="E645" s="84"/>
      <c r="F645" s="84"/>
      <c r="G645" s="85"/>
      <c r="H645" s="88">
        <f t="shared" si="116"/>
        <v>0</v>
      </c>
    </row>
    <row r="646" spans="1:8" s="86" customFormat="1" ht="13.8" x14ac:dyDescent="0.25">
      <c r="A646" s="93"/>
      <c r="B646" s="109" t="s">
        <v>91</v>
      </c>
      <c r="C646" s="83" t="s">
        <v>3</v>
      </c>
      <c r="D646" s="84"/>
      <c r="E646" s="84"/>
      <c r="F646" s="84"/>
      <c r="G646" s="85"/>
      <c r="H646" s="88">
        <f t="shared" si="116"/>
        <v>0</v>
      </c>
    </row>
    <row r="647" spans="1:8" s="86" customFormat="1" ht="13.8" x14ac:dyDescent="0.25">
      <c r="A647" s="93"/>
      <c r="B647" s="109" t="s">
        <v>302</v>
      </c>
      <c r="C647" s="83" t="s">
        <v>80</v>
      </c>
      <c r="D647" s="84"/>
      <c r="E647" s="84"/>
      <c r="F647" s="84"/>
      <c r="G647" s="85"/>
      <c r="H647" s="88">
        <f t="shared" si="116"/>
        <v>0</v>
      </c>
    </row>
    <row r="648" spans="1:8" s="86" customFormat="1" ht="13.8" x14ac:dyDescent="0.25">
      <c r="A648" s="93"/>
      <c r="B648" s="109" t="s">
        <v>244</v>
      </c>
      <c r="C648" s="83" t="s">
        <v>80</v>
      </c>
      <c r="D648" s="84"/>
      <c r="E648" s="84"/>
      <c r="F648" s="84"/>
      <c r="G648" s="85"/>
      <c r="H648" s="88">
        <f t="shared" si="116"/>
        <v>0</v>
      </c>
    </row>
    <row r="649" spans="1:8" s="86" customFormat="1" ht="13.8" x14ac:dyDescent="0.25">
      <c r="A649" s="93"/>
      <c r="B649" s="109" t="s">
        <v>303</v>
      </c>
      <c r="C649" s="83" t="s">
        <v>80</v>
      </c>
      <c r="D649" s="84"/>
      <c r="E649" s="84"/>
      <c r="F649" s="84"/>
      <c r="G649" s="85"/>
      <c r="H649" s="88">
        <f t="shared" si="116"/>
        <v>0</v>
      </c>
    </row>
    <row r="650" spans="1:8" s="86" customFormat="1" ht="13.8" x14ac:dyDescent="0.25">
      <c r="A650" s="93"/>
      <c r="B650" s="111"/>
      <c r="C650" s="83"/>
      <c r="D650" s="84"/>
      <c r="E650" s="84"/>
      <c r="F650" s="84"/>
      <c r="G650" s="85"/>
      <c r="H650" s="88"/>
    </row>
    <row r="651" spans="1:8" s="86" customFormat="1" ht="13.8" x14ac:dyDescent="0.25">
      <c r="A651" s="93"/>
      <c r="B651" s="127" t="s">
        <v>427</v>
      </c>
      <c r="C651" s="83"/>
      <c r="D651" s="84"/>
      <c r="E651" s="84"/>
      <c r="F651" s="84"/>
      <c r="G651" s="85"/>
      <c r="H651" s="88"/>
    </row>
    <row r="652" spans="1:8" s="86" customFormat="1" ht="13.8" x14ac:dyDescent="0.25">
      <c r="A652" s="93"/>
      <c r="B652" s="109" t="s">
        <v>91</v>
      </c>
      <c r="C652" s="83" t="s">
        <v>3</v>
      </c>
      <c r="D652" s="84"/>
      <c r="E652" s="84"/>
      <c r="F652" s="84"/>
      <c r="G652" s="85"/>
      <c r="H652" s="88">
        <f t="shared" ref="H652:H654" si="117">G652*(D652+E652+F652)</f>
        <v>0</v>
      </c>
    </row>
    <row r="653" spans="1:8" s="86" customFormat="1" ht="13.8" x14ac:dyDescent="0.25">
      <c r="A653" s="93"/>
      <c r="B653" s="109" t="s">
        <v>232</v>
      </c>
      <c r="C653" s="83" t="s">
        <v>80</v>
      </c>
      <c r="D653" s="84"/>
      <c r="E653" s="84"/>
      <c r="F653" s="84"/>
      <c r="G653" s="85"/>
      <c r="H653" s="88">
        <f t="shared" si="117"/>
        <v>0</v>
      </c>
    </row>
    <row r="654" spans="1:8" s="86" customFormat="1" ht="27.6" x14ac:dyDescent="0.25">
      <c r="A654" s="93"/>
      <c r="B654" s="109" t="s">
        <v>418</v>
      </c>
      <c r="C654" s="83" t="s">
        <v>80</v>
      </c>
      <c r="D654" s="84"/>
      <c r="E654" s="84"/>
      <c r="F654" s="84"/>
      <c r="G654" s="85"/>
      <c r="H654" s="88">
        <f t="shared" si="117"/>
        <v>0</v>
      </c>
    </row>
    <row r="655" spans="1:8" s="86" customFormat="1" ht="13.8" x14ac:dyDescent="0.25">
      <c r="A655" s="93"/>
      <c r="B655" s="109"/>
      <c r="C655" s="83"/>
      <c r="D655" s="84"/>
      <c r="E655" s="84"/>
      <c r="F655" s="84"/>
      <c r="G655" s="85"/>
      <c r="H655" s="88"/>
    </row>
    <row r="656" spans="1:8" s="86" customFormat="1" ht="15.6" customHeight="1" x14ac:dyDescent="0.25">
      <c r="A656" s="93"/>
      <c r="B656" s="127" t="s">
        <v>305</v>
      </c>
      <c r="C656" s="83"/>
      <c r="D656" s="84"/>
      <c r="E656" s="84"/>
      <c r="F656" s="84"/>
      <c r="G656" s="85"/>
      <c r="H656" s="88"/>
    </row>
    <row r="657" spans="1:8" s="86" customFormat="1" ht="13.8" x14ac:dyDescent="0.25">
      <c r="A657" s="93"/>
      <c r="B657" s="109" t="s">
        <v>91</v>
      </c>
      <c r="C657" s="83" t="s">
        <v>3</v>
      </c>
      <c r="D657" s="84"/>
      <c r="E657" s="84"/>
      <c r="F657" s="84"/>
      <c r="G657" s="85"/>
      <c r="H657" s="88">
        <f t="shared" ref="H657:H660" si="118">G657*(D657+E657+F657)</f>
        <v>0</v>
      </c>
    </row>
    <row r="658" spans="1:8" s="86" customFormat="1" ht="13.8" x14ac:dyDescent="0.25">
      <c r="A658" s="93"/>
      <c r="B658" s="111" t="s">
        <v>237</v>
      </c>
      <c r="C658" s="83" t="s">
        <v>80</v>
      </c>
      <c r="D658" s="84"/>
      <c r="E658" s="84"/>
      <c r="F658" s="84"/>
      <c r="G658" s="85"/>
      <c r="H658" s="88">
        <f t="shared" si="118"/>
        <v>0</v>
      </c>
    </row>
    <row r="659" spans="1:8" s="86" customFormat="1" ht="27.6" x14ac:dyDescent="0.25">
      <c r="A659" s="93"/>
      <c r="B659" s="109" t="s">
        <v>418</v>
      </c>
      <c r="C659" s="83" t="s">
        <v>80</v>
      </c>
      <c r="D659" s="84"/>
      <c r="E659" s="84"/>
      <c r="F659" s="84"/>
      <c r="G659" s="85"/>
      <c r="H659" s="88">
        <f t="shared" si="118"/>
        <v>0</v>
      </c>
    </row>
    <row r="660" spans="1:8" s="86" customFormat="1" ht="13.8" x14ac:dyDescent="0.25">
      <c r="A660" s="93"/>
      <c r="B660" s="111" t="s">
        <v>100</v>
      </c>
      <c r="C660" s="83" t="s">
        <v>80</v>
      </c>
      <c r="D660" s="84"/>
      <c r="E660" s="84"/>
      <c r="F660" s="84"/>
      <c r="G660" s="85"/>
      <c r="H660" s="88">
        <f t="shared" si="118"/>
        <v>0</v>
      </c>
    </row>
    <row r="661" spans="1:8" s="86" customFormat="1" ht="13.8" x14ac:dyDescent="0.25">
      <c r="A661" s="93"/>
      <c r="B661" s="109" t="s">
        <v>238</v>
      </c>
      <c r="C661" s="83" t="s">
        <v>3</v>
      </c>
      <c r="D661" s="84"/>
      <c r="E661" s="84"/>
      <c r="F661" s="84"/>
      <c r="G661" s="85"/>
      <c r="H661" s="88"/>
    </row>
    <row r="662" spans="1:8" s="86" customFormat="1" ht="15" customHeight="1" x14ac:dyDescent="0.25">
      <c r="A662" s="93"/>
      <c r="B662" s="111"/>
      <c r="C662" s="83"/>
      <c r="D662" s="84"/>
      <c r="E662" s="84"/>
      <c r="F662" s="84"/>
      <c r="G662" s="85"/>
      <c r="H662" s="88"/>
    </row>
    <row r="663" spans="1:8" s="86" customFormat="1" ht="27.6" x14ac:dyDescent="0.25">
      <c r="A663" s="93"/>
      <c r="B663" s="164" t="s">
        <v>202</v>
      </c>
      <c r="C663" s="83" t="s">
        <v>3</v>
      </c>
      <c r="D663" s="84"/>
      <c r="E663" s="84"/>
      <c r="F663" s="84"/>
      <c r="G663" s="85"/>
      <c r="H663" s="88">
        <f t="shared" ref="H663" si="119">G663*(D663+E663+F663)</f>
        <v>0</v>
      </c>
    </row>
    <row r="664" spans="1:8" s="119" customFormat="1" ht="13.8" thickBot="1" x14ac:dyDescent="0.3">
      <c r="A664" s="113"/>
      <c r="B664" s="114"/>
      <c r="C664" s="115"/>
      <c r="D664" s="117"/>
      <c r="E664" s="117"/>
      <c r="F664" s="117"/>
      <c r="G664" s="117"/>
      <c r="H664" s="118"/>
    </row>
    <row r="665" spans="1:8" s="112" customFormat="1" ht="15" customHeight="1" thickTop="1" thickBot="1" x14ac:dyDescent="0.3">
      <c r="A665" s="200" t="str">
        <f>CONCATENATE("Sous-total", "  ",A635)</f>
        <v>Sous-total  3.7.2</v>
      </c>
      <c r="B665" s="201"/>
      <c r="C665" s="201"/>
      <c r="D665" s="201"/>
      <c r="E665" s="201"/>
      <c r="F665" s="201"/>
      <c r="G665" s="202"/>
      <c r="H665" s="120">
        <f>SUM(H635:H664)</f>
        <v>0</v>
      </c>
    </row>
    <row r="666" spans="1:8" s="86" customFormat="1" ht="14.4" thickTop="1" x14ac:dyDescent="0.25">
      <c r="A666" s="93"/>
      <c r="B666" s="111"/>
      <c r="C666" s="83"/>
      <c r="D666" s="84"/>
      <c r="E666" s="84"/>
      <c r="F666" s="84"/>
      <c r="G666" s="85"/>
      <c r="H666" s="88"/>
    </row>
    <row r="667" spans="1:8" s="86" customFormat="1" ht="15" customHeight="1" x14ac:dyDescent="0.25">
      <c r="A667" s="93" t="s">
        <v>217</v>
      </c>
      <c r="B667" s="111" t="s">
        <v>436</v>
      </c>
      <c r="C667" s="83"/>
      <c r="D667" s="84"/>
      <c r="E667" s="84"/>
      <c r="F667" s="84"/>
      <c r="G667" s="85"/>
      <c r="H667" s="88" t="str">
        <f>IF(G667*D667=0,"",G667*D667)</f>
        <v/>
      </c>
    </row>
    <row r="668" spans="1:8" s="86" customFormat="1" ht="15" customHeight="1" x14ac:dyDescent="0.25">
      <c r="A668" s="93"/>
      <c r="B668" s="111"/>
      <c r="C668" s="83"/>
      <c r="D668" s="84"/>
      <c r="E668" s="84"/>
      <c r="F668" s="84"/>
      <c r="G668" s="85"/>
      <c r="H668" s="88"/>
    </row>
    <row r="669" spans="1:8" s="86" customFormat="1" ht="15" customHeight="1" x14ac:dyDescent="0.25">
      <c r="A669" s="93"/>
      <c r="B669" s="127" t="s">
        <v>306</v>
      </c>
      <c r="C669" s="83"/>
      <c r="D669" s="84"/>
      <c r="E669" s="84"/>
      <c r="F669" s="84"/>
      <c r="G669" s="85"/>
      <c r="H669" s="88"/>
    </row>
    <row r="670" spans="1:8" s="86" customFormat="1" ht="27.6" x14ac:dyDescent="0.25">
      <c r="A670" s="93"/>
      <c r="B670" s="109" t="s">
        <v>430</v>
      </c>
      <c r="C670" s="83" t="s">
        <v>9</v>
      </c>
      <c r="D670" s="84"/>
      <c r="E670" s="84"/>
      <c r="F670" s="84"/>
      <c r="G670" s="85"/>
      <c r="H670" s="88"/>
    </row>
    <row r="671" spans="1:8" s="86" customFormat="1" ht="13.8" x14ac:dyDescent="0.25">
      <c r="A671" s="93"/>
      <c r="B671" s="111"/>
      <c r="C671" s="83"/>
      <c r="D671" s="84"/>
      <c r="E671" s="84"/>
      <c r="F671" s="84"/>
      <c r="G671" s="85"/>
      <c r="H671" s="88"/>
    </row>
    <row r="672" spans="1:8" s="86" customFormat="1" ht="27.6" x14ac:dyDescent="0.25">
      <c r="A672" s="93" t="s">
        <v>65</v>
      </c>
      <c r="B672" s="109" t="s">
        <v>432</v>
      </c>
      <c r="C672" s="83" t="s">
        <v>80</v>
      </c>
      <c r="D672" s="84"/>
      <c r="E672" s="84"/>
      <c r="F672" s="84"/>
      <c r="G672" s="85"/>
      <c r="H672" s="88">
        <f t="shared" ref="H672" si="120">G672*(D672+E672+F672)</f>
        <v>0</v>
      </c>
    </row>
    <row r="673" spans="1:8" s="86" customFormat="1" ht="13.8" x14ac:dyDescent="0.25">
      <c r="A673" s="93"/>
      <c r="B673" s="128" t="s">
        <v>241</v>
      </c>
      <c r="C673" s="83"/>
      <c r="D673" s="84"/>
      <c r="E673" s="84"/>
      <c r="F673" s="84"/>
      <c r="G673" s="85"/>
      <c r="H673" s="88"/>
    </row>
    <row r="674" spans="1:8" s="86" customFormat="1" ht="13.8" x14ac:dyDescent="0.25">
      <c r="A674" s="93"/>
      <c r="B674" s="128" t="s">
        <v>242</v>
      </c>
      <c r="C674" s="83"/>
      <c r="D674" s="84"/>
      <c r="E674" s="84"/>
      <c r="F674" s="84"/>
      <c r="G674" s="85"/>
      <c r="H674" s="88"/>
    </row>
    <row r="675" spans="1:8" s="119" customFormat="1" ht="13.8" x14ac:dyDescent="0.25">
      <c r="A675" s="93"/>
      <c r="B675" s="124" t="s">
        <v>431</v>
      </c>
      <c r="C675" s="83"/>
      <c r="D675" s="84"/>
      <c r="E675" s="84"/>
      <c r="F675" s="84"/>
      <c r="G675" s="85"/>
      <c r="H675" s="88"/>
    </row>
    <row r="676" spans="1:8" s="86" customFormat="1" ht="13.8" x14ac:dyDescent="0.25">
      <c r="A676" s="93"/>
      <c r="B676" s="111"/>
      <c r="C676" s="83"/>
      <c r="D676" s="84"/>
      <c r="E676" s="84"/>
      <c r="F676" s="84"/>
      <c r="G676" s="85"/>
      <c r="H676" s="88"/>
    </row>
    <row r="677" spans="1:8" s="86" customFormat="1" ht="27.6" x14ac:dyDescent="0.25">
      <c r="A677" s="93" t="s">
        <v>65</v>
      </c>
      <c r="B677" s="109" t="s">
        <v>429</v>
      </c>
      <c r="C677" s="83" t="s">
        <v>80</v>
      </c>
      <c r="D677" s="84"/>
      <c r="E677" s="84"/>
      <c r="F677" s="84"/>
      <c r="G677" s="85"/>
      <c r="H677" s="88">
        <f t="shared" ref="H677" si="121">G677*(D677+E677+F677)</f>
        <v>0</v>
      </c>
    </row>
    <row r="678" spans="1:8" s="86" customFormat="1" ht="13.8" x14ac:dyDescent="0.25">
      <c r="A678" s="93"/>
      <c r="B678" s="128" t="s">
        <v>241</v>
      </c>
      <c r="C678" s="83"/>
      <c r="D678" s="84"/>
      <c r="E678" s="84"/>
      <c r="F678" s="84"/>
      <c r="G678" s="85"/>
      <c r="H678" s="88"/>
    </row>
    <row r="679" spans="1:8" s="86" customFormat="1" ht="13.8" x14ac:dyDescent="0.25">
      <c r="A679" s="93"/>
      <c r="B679" s="128" t="s">
        <v>242</v>
      </c>
      <c r="C679" s="83"/>
      <c r="D679" s="84"/>
      <c r="E679" s="84"/>
      <c r="F679" s="84"/>
      <c r="G679" s="85"/>
      <c r="H679" s="88"/>
    </row>
    <row r="680" spans="1:8" s="86" customFormat="1" ht="13.8" x14ac:dyDescent="0.25">
      <c r="A680" s="93"/>
      <c r="B680" s="123" t="s">
        <v>428</v>
      </c>
      <c r="C680" s="83"/>
      <c r="D680" s="84"/>
      <c r="E680" s="84"/>
      <c r="F680" s="84"/>
      <c r="G680" s="85"/>
      <c r="H680" s="88"/>
    </row>
    <row r="681" spans="1:8" s="86" customFormat="1" ht="13.8" x14ac:dyDescent="0.25">
      <c r="A681" s="93"/>
      <c r="B681" s="123"/>
      <c r="C681" s="83"/>
      <c r="D681" s="84"/>
      <c r="E681" s="84"/>
      <c r="F681" s="84"/>
      <c r="G681" s="85"/>
      <c r="H681" s="88"/>
    </row>
    <row r="682" spans="1:8" s="86" customFormat="1" ht="13.8" x14ac:dyDescent="0.25">
      <c r="A682" s="93"/>
      <c r="B682" s="109" t="s">
        <v>307</v>
      </c>
      <c r="C682" s="83" t="s">
        <v>80</v>
      </c>
      <c r="D682" s="84"/>
      <c r="E682" s="84"/>
      <c r="F682" s="84"/>
      <c r="G682" s="85"/>
      <c r="H682" s="88">
        <f t="shared" ref="H682:H691" si="122">G682*(D682+E682+F682)</f>
        <v>0</v>
      </c>
    </row>
    <row r="683" spans="1:8" s="86" customFormat="1" ht="13.8" x14ac:dyDescent="0.25">
      <c r="A683" s="93"/>
      <c r="B683" s="109" t="s">
        <v>321</v>
      </c>
      <c r="C683" s="83" t="s">
        <v>3</v>
      </c>
      <c r="D683" s="84"/>
      <c r="E683" s="84"/>
      <c r="F683" s="84"/>
      <c r="G683" s="85"/>
      <c r="H683" s="88">
        <f t="shared" si="122"/>
        <v>0</v>
      </c>
    </row>
    <row r="684" spans="1:8" s="86" customFormat="1" ht="13.8" x14ac:dyDescent="0.25">
      <c r="A684" s="93"/>
      <c r="B684" s="109" t="s">
        <v>322</v>
      </c>
      <c r="C684" s="83" t="s">
        <v>3</v>
      </c>
      <c r="D684" s="84"/>
      <c r="E684" s="84"/>
      <c r="F684" s="84"/>
      <c r="G684" s="85"/>
      <c r="H684" s="88">
        <f t="shared" si="122"/>
        <v>0</v>
      </c>
    </row>
    <row r="685" spans="1:8" s="86" customFormat="1" ht="13.8" x14ac:dyDescent="0.25">
      <c r="A685" s="93"/>
      <c r="B685" s="109" t="s">
        <v>308</v>
      </c>
      <c r="C685" s="83" t="s">
        <v>80</v>
      </c>
      <c r="D685" s="84"/>
      <c r="E685" s="84"/>
      <c r="F685" s="84"/>
      <c r="G685" s="85"/>
      <c r="H685" s="88">
        <f t="shared" si="122"/>
        <v>0</v>
      </c>
    </row>
    <row r="686" spans="1:8" s="86" customFormat="1" ht="13.8" x14ac:dyDescent="0.25">
      <c r="A686" s="93"/>
      <c r="B686" s="109" t="s">
        <v>309</v>
      </c>
      <c r="C686" s="83" t="s">
        <v>80</v>
      </c>
      <c r="D686" s="84"/>
      <c r="E686" s="84"/>
      <c r="F686" s="84"/>
      <c r="G686" s="85"/>
      <c r="H686" s="88">
        <f t="shared" si="122"/>
        <v>0</v>
      </c>
    </row>
    <row r="687" spans="1:8" s="86" customFormat="1" ht="13.8" x14ac:dyDescent="0.25">
      <c r="A687" s="93"/>
      <c r="B687" s="109" t="s">
        <v>310</v>
      </c>
      <c r="C687" s="83" t="s">
        <v>80</v>
      </c>
      <c r="D687" s="84"/>
      <c r="E687" s="84"/>
      <c r="F687" s="84"/>
      <c r="G687" s="85"/>
      <c r="H687" s="88">
        <f t="shared" si="122"/>
        <v>0</v>
      </c>
    </row>
    <row r="688" spans="1:8" s="86" customFormat="1" ht="13.8" x14ac:dyDescent="0.25">
      <c r="A688" s="93"/>
      <c r="B688" s="109" t="s">
        <v>311</v>
      </c>
      <c r="C688" s="83" t="s">
        <v>3</v>
      </c>
      <c r="D688" s="84"/>
      <c r="E688" s="84"/>
      <c r="F688" s="84"/>
      <c r="G688" s="85"/>
      <c r="H688" s="88">
        <f t="shared" si="122"/>
        <v>0</v>
      </c>
    </row>
    <row r="689" spans="1:8" s="86" customFormat="1" ht="13.8" x14ac:dyDescent="0.25">
      <c r="A689" s="93"/>
      <c r="B689" s="109" t="s">
        <v>312</v>
      </c>
      <c r="C689" s="83" t="s">
        <v>3</v>
      </c>
      <c r="D689" s="84"/>
      <c r="E689" s="84"/>
      <c r="F689" s="84"/>
      <c r="G689" s="85"/>
      <c r="H689" s="88">
        <f t="shared" si="122"/>
        <v>0</v>
      </c>
    </row>
    <row r="690" spans="1:8" s="86" customFormat="1" ht="27.6" x14ac:dyDescent="0.25">
      <c r="A690" s="93"/>
      <c r="B690" s="109" t="s">
        <v>313</v>
      </c>
      <c r="C690" s="83" t="s">
        <v>3</v>
      </c>
      <c r="D690" s="84"/>
      <c r="E690" s="84"/>
      <c r="F690" s="84"/>
      <c r="G690" s="85"/>
      <c r="H690" s="88">
        <f t="shared" si="122"/>
        <v>0</v>
      </c>
    </row>
    <row r="691" spans="1:8" s="86" customFormat="1" ht="13.8" x14ac:dyDescent="0.25">
      <c r="A691" s="93"/>
      <c r="B691" s="109" t="s">
        <v>314</v>
      </c>
      <c r="C691" s="83" t="s">
        <v>3</v>
      </c>
      <c r="D691" s="84"/>
      <c r="E691" s="84"/>
      <c r="F691" s="84"/>
      <c r="G691" s="85"/>
      <c r="H691" s="88">
        <f t="shared" si="122"/>
        <v>0</v>
      </c>
    </row>
    <row r="692" spans="1:8" s="86" customFormat="1" ht="13.8" x14ac:dyDescent="0.25">
      <c r="A692" s="93"/>
      <c r="B692" s="111"/>
      <c r="C692" s="83"/>
      <c r="D692" s="84"/>
      <c r="E692" s="84"/>
      <c r="F692" s="84"/>
      <c r="G692" s="85"/>
      <c r="H692" s="88"/>
    </row>
    <row r="693" spans="1:8" s="86" customFormat="1" ht="14.4" customHeight="1" x14ac:dyDescent="0.25">
      <c r="A693" s="93"/>
      <c r="B693" s="109" t="s">
        <v>304</v>
      </c>
      <c r="C693" s="83" t="s">
        <v>80</v>
      </c>
      <c r="D693" s="84"/>
      <c r="E693" s="84"/>
      <c r="F693" s="84"/>
      <c r="G693" s="85"/>
      <c r="H693" s="88">
        <f t="shared" ref="H693" si="123">G693*(D693+E693+F693)</f>
        <v>0</v>
      </c>
    </row>
    <row r="694" spans="1:8" s="86" customFormat="1" ht="13.8" x14ac:dyDescent="0.25">
      <c r="A694" s="93"/>
      <c r="B694" s="111"/>
      <c r="C694" s="83"/>
      <c r="D694" s="84"/>
      <c r="E694" s="84"/>
      <c r="F694" s="84"/>
      <c r="G694" s="85"/>
      <c r="H694" s="88"/>
    </row>
    <row r="695" spans="1:8" s="86" customFormat="1" ht="15" customHeight="1" x14ac:dyDescent="0.25">
      <c r="A695" s="93"/>
      <c r="B695" s="127" t="s">
        <v>323</v>
      </c>
      <c r="C695" s="83"/>
      <c r="D695" s="84"/>
      <c r="E695" s="84"/>
      <c r="F695" s="84"/>
      <c r="G695" s="85"/>
      <c r="H695" s="88"/>
    </row>
    <row r="696" spans="1:8" s="86" customFormat="1" ht="13.8" x14ac:dyDescent="0.25">
      <c r="A696" s="93" t="s">
        <v>65</v>
      </c>
      <c r="B696" s="109" t="s">
        <v>315</v>
      </c>
      <c r="C696" s="83" t="s">
        <v>80</v>
      </c>
      <c r="D696" s="84"/>
      <c r="E696" s="84"/>
      <c r="F696" s="84"/>
      <c r="G696" s="85"/>
      <c r="H696" s="88">
        <f t="shared" ref="H696" si="124">G696*(D696+E696+F696)</f>
        <v>0</v>
      </c>
    </row>
    <row r="697" spans="1:8" s="86" customFormat="1" ht="13.8" x14ac:dyDescent="0.25">
      <c r="A697" s="93"/>
      <c r="B697" s="128" t="s">
        <v>241</v>
      </c>
      <c r="C697" s="83"/>
      <c r="D697" s="84"/>
      <c r="E697" s="84"/>
      <c r="F697" s="84"/>
      <c r="G697" s="85"/>
      <c r="H697" s="88"/>
    </row>
    <row r="698" spans="1:8" s="86" customFormat="1" ht="13.8" x14ac:dyDescent="0.25">
      <c r="A698" s="93"/>
      <c r="B698" s="128" t="s">
        <v>242</v>
      </c>
      <c r="C698" s="83"/>
      <c r="D698" s="84"/>
      <c r="E698" s="84"/>
      <c r="F698" s="84"/>
      <c r="G698" s="85"/>
      <c r="H698" s="88"/>
    </row>
    <row r="699" spans="1:8" s="119" customFormat="1" ht="13.8" x14ac:dyDescent="0.25">
      <c r="A699" s="93"/>
      <c r="B699" s="124" t="s">
        <v>433</v>
      </c>
      <c r="C699" s="83"/>
      <c r="D699" s="84"/>
      <c r="E699" s="84"/>
      <c r="F699" s="84"/>
      <c r="G699" s="85"/>
      <c r="H699" s="88"/>
    </row>
    <row r="700" spans="1:8" s="86" customFormat="1" ht="13.8" x14ac:dyDescent="0.25">
      <c r="A700" s="93"/>
      <c r="B700" s="109" t="s">
        <v>324</v>
      </c>
      <c r="C700" s="83" t="s">
        <v>80</v>
      </c>
      <c r="D700" s="84"/>
      <c r="E700" s="84"/>
      <c r="F700" s="84"/>
      <c r="G700" s="85"/>
      <c r="H700" s="88">
        <f t="shared" ref="H700:H706" si="125">G700*(D700+E700+F700)</f>
        <v>0</v>
      </c>
    </row>
    <row r="701" spans="1:8" s="86" customFormat="1" ht="13.8" x14ac:dyDescent="0.25">
      <c r="A701" s="93"/>
      <c r="B701" s="109" t="s">
        <v>316</v>
      </c>
      <c r="C701" s="83" t="s">
        <v>80</v>
      </c>
      <c r="D701" s="84"/>
      <c r="E701" s="84"/>
      <c r="F701" s="84"/>
      <c r="G701" s="85"/>
      <c r="H701" s="88">
        <f t="shared" si="125"/>
        <v>0</v>
      </c>
    </row>
    <row r="702" spans="1:8" s="86" customFormat="1" ht="13.8" x14ac:dyDescent="0.25">
      <c r="A702" s="93"/>
      <c r="B702" s="109" t="s">
        <v>309</v>
      </c>
      <c r="C702" s="83" t="s">
        <v>80</v>
      </c>
      <c r="D702" s="84"/>
      <c r="E702" s="84"/>
      <c r="F702" s="84"/>
      <c r="G702" s="85"/>
      <c r="H702" s="88">
        <f t="shared" si="125"/>
        <v>0</v>
      </c>
    </row>
    <row r="703" spans="1:8" s="86" customFormat="1" ht="13.8" x14ac:dyDescent="0.25">
      <c r="A703" s="93"/>
      <c r="B703" s="109" t="s">
        <v>310</v>
      </c>
      <c r="C703" s="83" t="s">
        <v>80</v>
      </c>
      <c r="D703" s="84"/>
      <c r="E703" s="84"/>
      <c r="F703" s="84"/>
      <c r="G703" s="85"/>
      <c r="H703" s="88">
        <f t="shared" si="125"/>
        <v>0</v>
      </c>
    </row>
    <row r="704" spans="1:8" s="86" customFormat="1" ht="13.8" x14ac:dyDescent="0.25">
      <c r="A704" s="93"/>
      <c r="B704" s="109" t="s">
        <v>311</v>
      </c>
      <c r="C704" s="83" t="s">
        <v>3</v>
      </c>
      <c r="D704" s="84"/>
      <c r="E704" s="84"/>
      <c r="F704" s="84"/>
      <c r="G704" s="85"/>
      <c r="H704" s="88">
        <f t="shared" si="125"/>
        <v>0</v>
      </c>
    </row>
    <row r="705" spans="1:8" s="86" customFormat="1" ht="13.8" x14ac:dyDescent="0.25">
      <c r="A705" s="93"/>
      <c r="B705" s="109" t="s">
        <v>325</v>
      </c>
      <c r="C705" s="83" t="s">
        <v>80</v>
      </c>
      <c r="D705" s="84"/>
      <c r="E705" s="84"/>
      <c r="F705" s="84"/>
      <c r="G705" s="85"/>
      <c r="H705" s="88">
        <f t="shared" si="125"/>
        <v>0</v>
      </c>
    </row>
    <row r="706" spans="1:8" s="86" customFormat="1" ht="13.8" x14ac:dyDescent="0.25">
      <c r="A706" s="93"/>
      <c r="B706" s="109" t="s">
        <v>435</v>
      </c>
      <c r="C706" s="83" t="s">
        <v>80</v>
      </c>
      <c r="D706" s="84"/>
      <c r="E706" s="84"/>
      <c r="F706" s="84"/>
      <c r="G706" s="85"/>
      <c r="H706" s="88">
        <f t="shared" si="125"/>
        <v>0</v>
      </c>
    </row>
    <row r="707" spans="1:8" s="86" customFormat="1" ht="13.8" x14ac:dyDescent="0.25">
      <c r="A707" s="93"/>
      <c r="B707" s="111"/>
      <c r="C707" s="83"/>
      <c r="D707" s="84"/>
      <c r="E707" s="84"/>
      <c r="F707" s="84"/>
      <c r="G707" s="85"/>
      <c r="H707" s="88"/>
    </row>
    <row r="708" spans="1:8" s="86" customFormat="1" ht="27.6" x14ac:dyDescent="0.25">
      <c r="A708" s="93"/>
      <c r="B708" s="109" t="s">
        <v>434</v>
      </c>
      <c r="C708" s="83" t="s">
        <v>80</v>
      </c>
      <c r="D708" s="84"/>
      <c r="E708" s="84"/>
      <c r="F708" s="84"/>
      <c r="G708" s="85"/>
      <c r="H708" s="88">
        <f t="shared" ref="H708" si="126">G708*(D708+E708+F708)</f>
        <v>0</v>
      </c>
    </row>
    <row r="709" spans="1:8" s="86" customFormat="1" ht="13.8" x14ac:dyDescent="0.25">
      <c r="A709" s="93"/>
      <c r="B709" s="109"/>
      <c r="C709" s="83"/>
      <c r="D709" s="84"/>
      <c r="E709" s="84"/>
      <c r="F709" s="84"/>
      <c r="G709" s="85"/>
      <c r="H709" s="88"/>
    </row>
    <row r="710" spans="1:8" s="86" customFormat="1" ht="27.6" x14ac:dyDescent="0.25">
      <c r="A710" s="93"/>
      <c r="B710" s="164" t="s">
        <v>202</v>
      </c>
      <c r="C710" s="83" t="s">
        <v>3</v>
      </c>
      <c r="D710" s="84"/>
      <c r="E710" s="84"/>
      <c r="F710" s="84"/>
      <c r="G710" s="85"/>
      <c r="H710" s="88">
        <f t="shared" ref="H710" si="127">G710*(D710+E710+F710)</f>
        <v>0</v>
      </c>
    </row>
    <row r="711" spans="1:8" s="119" customFormat="1" ht="13.8" thickBot="1" x14ac:dyDescent="0.3">
      <c r="A711" s="113"/>
      <c r="B711" s="114"/>
      <c r="C711" s="115"/>
      <c r="D711" s="117"/>
      <c r="E711" s="117"/>
      <c r="F711" s="117"/>
      <c r="G711" s="117"/>
      <c r="H711" s="118"/>
    </row>
    <row r="712" spans="1:8" s="112" customFormat="1" ht="15" customHeight="1" thickTop="1" thickBot="1" x14ac:dyDescent="0.3">
      <c r="A712" s="200" t="str">
        <f>CONCATENATE("Sous-total", "  ",A667)</f>
        <v>Sous-total  3.7.3</v>
      </c>
      <c r="B712" s="201"/>
      <c r="C712" s="201"/>
      <c r="D712" s="201"/>
      <c r="E712" s="201"/>
      <c r="F712" s="201"/>
      <c r="G712" s="202"/>
      <c r="H712" s="120">
        <f>SUM(H667:H711)</f>
        <v>0</v>
      </c>
    </row>
    <row r="713" spans="1:8" s="86" customFormat="1" ht="14.4" thickTop="1" x14ac:dyDescent="0.25">
      <c r="A713" s="93"/>
      <c r="B713" s="111"/>
      <c r="C713" s="83"/>
      <c r="D713" s="84"/>
      <c r="E713" s="84"/>
      <c r="F713" s="84"/>
      <c r="G713" s="85"/>
      <c r="H713" s="88"/>
    </row>
    <row r="714" spans="1:8" s="86" customFormat="1" ht="15" customHeight="1" x14ac:dyDescent="0.25">
      <c r="A714" s="93" t="s">
        <v>218</v>
      </c>
      <c r="B714" s="111" t="s">
        <v>129</v>
      </c>
      <c r="C714" s="83"/>
      <c r="D714" s="84"/>
      <c r="E714" s="84"/>
      <c r="F714" s="84"/>
      <c r="G714" s="85"/>
      <c r="H714" s="88" t="str">
        <f>IF(G714*D714=0,"",G714*D714)</f>
        <v/>
      </c>
    </row>
    <row r="715" spans="1:8" s="86" customFormat="1" ht="13.8" x14ac:dyDescent="0.25">
      <c r="A715" s="93"/>
      <c r="B715" s="111"/>
      <c r="C715" s="83"/>
      <c r="D715" s="84"/>
      <c r="E715" s="84"/>
      <c r="F715" s="84"/>
      <c r="G715" s="85"/>
      <c r="H715" s="88"/>
    </row>
    <row r="716" spans="1:8" s="86" customFormat="1" ht="13.8" x14ac:dyDescent="0.25">
      <c r="A716" s="93"/>
      <c r="B716" s="127" t="s">
        <v>438</v>
      </c>
      <c r="C716" s="83"/>
      <c r="D716" s="84"/>
      <c r="E716" s="84"/>
      <c r="F716" s="84"/>
      <c r="G716" s="85"/>
      <c r="H716" s="88"/>
    </row>
    <row r="717" spans="1:8" s="86" customFormat="1" ht="41.4" x14ac:dyDescent="0.25">
      <c r="A717" s="93"/>
      <c r="B717" s="109" t="s">
        <v>440</v>
      </c>
      <c r="C717" s="83"/>
      <c r="D717" s="84"/>
      <c r="E717" s="84"/>
      <c r="F717" s="84"/>
      <c r="G717" s="85"/>
      <c r="H717" s="88"/>
    </row>
    <row r="718" spans="1:8" s="86" customFormat="1" ht="13.8" x14ac:dyDescent="0.25">
      <c r="A718" s="93"/>
      <c r="B718" s="123" t="s">
        <v>318</v>
      </c>
      <c r="C718" s="83" t="s">
        <v>83</v>
      </c>
      <c r="D718" s="84"/>
      <c r="E718" s="84"/>
      <c r="F718" s="84"/>
      <c r="G718" s="85"/>
      <c r="H718" s="88">
        <f t="shared" ref="H718" si="128">G718*(D718+E718+F718)</f>
        <v>0</v>
      </c>
    </row>
    <row r="719" spans="1:8" s="86" customFormat="1" ht="13.8" x14ac:dyDescent="0.25">
      <c r="A719" s="93"/>
      <c r="B719" s="111"/>
      <c r="C719" s="83"/>
      <c r="D719" s="84"/>
      <c r="E719" s="84"/>
      <c r="F719" s="84"/>
      <c r="G719" s="85"/>
      <c r="H719" s="88"/>
    </row>
    <row r="720" spans="1:8" s="86" customFormat="1" ht="13.8" x14ac:dyDescent="0.25">
      <c r="A720" s="93"/>
      <c r="B720" s="127" t="s">
        <v>439</v>
      </c>
      <c r="C720" s="83"/>
      <c r="D720" s="84"/>
      <c r="E720" s="84"/>
      <c r="F720" s="84"/>
      <c r="G720" s="85"/>
      <c r="H720" s="88"/>
    </row>
    <row r="721" spans="1:8" s="86" customFormat="1" ht="41.4" x14ac:dyDescent="0.25">
      <c r="A721" s="93"/>
      <c r="B721" s="109" t="s">
        <v>441</v>
      </c>
      <c r="C721" s="83"/>
      <c r="D721" s="84"/>
      <c r="E721" s="84"/>
      <c r="F721" s="84"/>
      <c r="G721" s="85"/>
      <c r="H721" s="88"/>
    </row>
    <row r="722" spans="1:8" s="86" customFormat="1" ht="14.4" customHeight="1" x14ac:dyDescent="0.25">
      <c r="A722" s="93"/>
      <c r="B722" s="123" t="s">
        <v>443</v>
      </c>
      <c r="C722" s="83" t="s">
        <v>83</v>
      </c>
      <c r="D722" s="84"/>
      <c r="E722" s="84"/>
      <c r="F722" s="84"/>
      <c r="G722" s="85"/>
      <c r="H722" s="88">
        <f t="shared" ref="H722" si="129">G722*(D722+E722+F722)</f>
        <v>0</v>
      </c>
    </row>
    <row r="723" spans="1:8" s="86" customFormat="1" ht="13.8" x14ac:dyDescent="0.25">
      <c r="A723" s="93"/>
      <c r="B723" s="111"/>
      <c r="C723" s="83"/>
      <c r="D723" s="84"/>
      <c r="E723" s="84"/>
      <c r="F723" s="84"/>
      <c r="G723" s="85"/>
      <c r="H723" s="88"/>
    </row>
    <row r="724" spans="1:8" s="86" customFormat="1" ht="13.8" x14ac:dyDescent="0.25">
      <c r="A724" s="93"/>
      <c r="B724" s="127" t="s">
        <v>377</v>
      </c>
      <c r="C724" s="83"/>
      <c r="D724" s="84"/>
      <c r="E724" s="84"/>
      <c r="F724" s="84"/>
      <c r="G724" s="85"/>
      <c r="H724" s="88"/>
    </row>
    <row r="725" spans="1:8" s="86" customFormat="1" ht="27.6" x14ac:dyDescent="0.25">
      <c r="A725" s="93"/>
      <c r="B725" s="109" t="s">
        <v>437</v>
      </c>
      <c r="C725" s="83"/>
      <c r="D725" s="84"/>
      <c r="E725" s="84"/>
      <c r="F725" s="84"/>
      <c r="G725" s="85"/>
      <c r="H725" s="88"/>
    </row>
    <row r="726" spans="1:8" s="86" customFormat="1" ht="13.8" x14ac:dyDescent="0.25">
      <c r="A726" s="93"/>
      <c r="B726" s="123" t="s">
        <v>245</v>
      </c>
      <c r="C726" s="83" t="s">
        <v>83</v>
      </c>
      <c r="D726" s="84"/>
      <c r="E726" s="84"/>
      <c r="F726" s="84"/>
      <c r="G726" s="85"/>
      <c r="H726" s="88">
        <f t="shared" ref="H726:H735" si="130">G726*(D726+E726+F726)</f>
        <v>0</v>
      </c>
    </row>
    <row r="727" spans="1:8" s="86" customFormat="1" ht="13.8" x14ac:dyDescent="0.25">
      <c r="A727" s="93"/>
      <c r="B727" s="123" t="s">
        <v>246</v>
      </c>
      <c r="C727" s="83" t="s">
        <v>83</v>
      </c>
      <c r="D727" s="84"/>
      <c r="E727" s="84"/>
      <c r="F727" s="84"/>
      <c r="G727" s="85"/>
      <c r="H727" s="88">
        <f t="shared" si="130"/>
        <v>0</v>
      </c>
    </row>
    <row r="728" spans="1:8" s="86" customFormat="1" ht="13.8" x14ac:dyDescent="0.25">
      <c r="A728" s="93"/>
      <c r="B728" s="123" t="s">
        <v>247</v>
      </c>
      <c r="C728" s="83" t="s">
        <v>83</v>
      </c>
      <c r="D728" s="84"/>
      <c r="E728" s="84"/>
      <c r="F728" s="84"/>
      <c r="G728" s="85"/>
      <c r="H728" s="88">
        <f t="shared" si="130"/>
        <v>0</v>
      </c>
    </row>
    <row r="729" spans="1:8" s="86" customFormat="1" ht="13.8" x14ac:dyDescent="0.25">
      <c r="A729" s="93"/>
      <c r="B729" s="123" t="s">
        <v>248</v>
      </c>
      <c r="C729" s="83" t="s">
        <v>83</v>
      </c>
      <c r="D729" s="84"/>
      <c r="E729" s="84"/>
      <c r="F729" s="84"/>
      <c r="G729" s="85"/>
      <c r="H729" s="88">
        <f t="shared" si="130"/>
        <v>0</v>
      </c>
    </row>
    <row r="730" spans="1:8" s="86" customFormat="1" ht="13.8" x14ac:dyDescent="0.25">
      <c r="A730" s="93"/>
      <c r="B730" s="123" t="s">
        <v>249</v>
      </c>
      <c r="C730" s="83" t="s">
        <v>83</v>
      </c>
      <c r="D730" s="84"/>
      <c r="E730" s="84"/>
      <c r="F730" s="84"/>
      <c r="G730" s="85"/>
      <c r="H730" s="88">
        <f t="shared" si="130"/>
        <v>0</v>
      </c>
    </row>
    <row r="731" spans="1:8" s="86" customFormat="1" ht="13.8" x14ac:dyDescent="0.25">
      <c r="A731" s="93"/>
      <c r="B731" s="123" t="s">
        <v>250</v>
      </c>
      <c r="C731" s="83" t="s">
        <v>83</v>
      </c>
      <c r="D731" s="84"/>
      <c r="E731" s="84"/>
      <c r="F731" s="84"/>
      <c r="G731" s="85"/>
      <c r="H731" s="88">
        <f t="shared" si="130"/>
        <v>0</v>
      </c>
    </row>
    <row r="732" spans="1:8" s="86" customFormat="1" ht="13.8" x14ac:dyDescent="0.25">
      <c r="A732" s="93"/>
      <c r="B732" s="123" t="s">
        <v>251</v>
      </c>
      <c r="C732" s="83" t="s">
        <v>83</v>
      </c>
      <c r="D732" s="84"/>
      <c r="E732" s="84"/>
      <c r="F732" s="84"/>
      <c r="G732" s="85"/>
      <c r="H732" s="88">
        <f t="shared" si="130"/>
        <v>0</v>
      </c>
    </row>
    <row r="733" spans="1:8" s="86" customFormat="1" ht="13.8" x14ac:dyDescent="0.25">
      <c r="A733" s="93"/>
      <c r="B733" s="123" t="s">
        <v>252</v>
      </c>
      <c r="C733" s="83" t="s">
        <v>83</v>
      </c>
      <c r="D733" s="84"/>
      <c r="E733" s="84"/>
      <c r="F733" s="84"/>
      <c r="G733" s="85"/>
      <c r="H733" s="88">
        <f t="shared" si="130"/>
        <v>0</v>
      </c>
    </row>
    <row r="734" spans="1:8" s="86" customFormat="1" ht="13.8" x14ac:dyDescent="0.25">
      <c r="A734" s="93"/>
      <c r="B734" s="123" t="s">
        <v>253</v>
      </c>
      <c r="C734" s="83" t="s">
        <v>83</v>
      </c>
      <c r="D734" s="84"/>
      <c r="E734" s="84"/>
      <c r="F734" s="84"/>
      <c r="G734" s="85"/>
      <c r="H734" s="88">
        <f t="shared" si="130"/>
        <v>0</v>
      </c>
    </row>
    <row r="735" spans="1:8" s="86" customFormat="1" ht="13.8" x14ac:dyDescent="0.25">
      <c r="A735" s="93"/>
      <c r="B735" s="123" t="s">
        <v>317</v>
      </c>
      <c r="C735" s="83" t="s">
        <v>83</v>
      </c>
      <c r="D735" s="84"/>
      <c r="E735" s="84"/>
      <c r="F735" s="84"/>
      <c r="G735" s="85"/>
      <c r="H735" s="88">
        <f t="shared" si="130"/>
        <v>0</v>
      </c>
    </row>
    <row r="736" spans="1:8" s="86" customFormat="1" ht="13.8" x14ac:dyDescent="0.25">
      <c r="A736" s="93"/>
      <c r="B736" s="111"/>
      <c r="C736" s="83"/>
      <c r="D736" s="84"/>
      <c r="E736" s="84"/>
      <c r="F736" s="84"/>
      <c r="G736" s="85"/>
      <c r="H736" s="88"/>
    </row>
    <row r="737" spans="1:8" s="86" customFormat="1" ht="41.4" x14ac:dyDescent="0.25">
      <c r="A737" s="93"/>
      <c r="B737" s="111" t="s">
        <v>254</v>
      </c>
      <c r="C737" s="83"/>
      <c r="D737" s="84"/>
      <c r="E737" s="84"/>
      <c r="F737" s="84"/>
      <c r="G737" s="85"/>
      <c r="H737" s="88"/>
    </row>
    <row r="738" spans="1:8" s="86" customFormat="1" ht="13.8" x14ac:dyDescent="0.25">
      <c r="A738" s="93"/>
      <c r="B738" s="123" t="s">
        <v>255</v>
      </c>
      <c r="C738" s="83" t="s">
        <v>83</v>
      </c>
      <c r="D738" s="84"/>
      <c r="E738" s="84"/>
      <c r="F738" s="84"/>
      <c r="G738" s="85"/>
      <c r="H738" s="88">
        <f t="shared" ref="H738" si="131">G738*(D738+E738+F738)</f>
        <v>0</v>
      </c>
    </row>
    <row r="739" spans="1:8" s="86" customFormat="1" ht="13.8" x14ac:dyDescent="0.25">
      <c r="A739" s="93"/>
      <c r="B739" s="123" t="s">
        <v>496</v>
      </c>
      <c r="C739" s="83" t="s">
        <v>83</v>
      </c>
      <c r="D739" s="84"/>
      <c r="E739" s="84"/>
      <c r="F739" s="84"/>
      <c r="G739" s="85"/>
      <c r="H739" s="88">
        <f t="shared" ref="H739" si="132">G739*(D739+E739+F739)</f>
        <v>0</v>
      </c>
    </row>
    <row r="740" spans="1:8" s="86" customFormat="1" ht="13.8" x14ac:dyDescent="0.25">
      <c r="A740" s="93"/>
      <c r="B740" s="111"/>
      <c r="C740" s="83"/>
      <c r="D740" s="84"/>
      <c r="E740" s="84"/>
      <c r="F740" s="84"/>
      <c r="G740" s="85"/>
      <c r="H740" s="88"/>
    </row>
    <row r="741" spans="1:8" s="86" customFormat="1" ht="13.8" x14ac:dyDescent="0.25">
      <c r="A741" s="93"/>
      <c r="B741" s="111" t="s">
        <v>319</v>
      </c>
      <c r="C741" s="83"/>
      <c r="D741" s="84"/>
      <c r="E741" s="84"/>
      <c r="F741" s="84"/>
      <c r="G741" s="85"/>
      <c r="H741" s="88"/>
    </row>
    <row r="742" spans="1:8" s="86" customFormat="1" ht="13.8" x14ac:dyDescent="0.25">
      <c r="A742" s="93"/>
      <c r="B742" s="123" t="s">
        <v>256</v>
      </c>
      <c r="C742" s="83" t="s">
        <v>3</v>
      </c>
      <c r="D742" s="84"/>
      <c r="E742" s="84"/>
      <c r="F742" s="84"/>
      <c r="G742" s="85"/>
      <c r="H742" s="88">
        <f t="shared" ref="H742:H749" si="133">G742*(D742+E742+F742)</f>
        <v>0</v>
      </c>
    </row>
    <row r="743" spans="1:8" s="86" customFormat="1" ht="13.8" x14ac:dyDescent="0.25">
      <c r="A743" s="93"/>
      <c r="B743" s="123" t="s">
        <v>257</v>
      </c>
      <c r="C743" s="83" t="s">
        <v>3</v>
      </c>
      <c r="D743" s="84"/>
      <c r="E743" s="84"/>
      <c r="F743" s="84"/>
      <c r="G743" s="85"/>
      <c r="H743" s="88">
        <f t="shared" si="133"/>
        <v>0</v>
      </c>
    </row>
    <row r="744" spans="1:8" s="86" customFormat="1" ht="13.8" x14ac:dyDescent="0.25">
      <c r="A744" s="93"/>
      <c r="B744" s="123" t="s">
        <v>258</v>
      </c>
      <c r="C744" s="83" t="s">
        <v>3</v>
      </c>
      <c r="D744" s="84"/>
      <c r="E744" s="84"/>
      <c r="F744" s="84"/>
      <c r="G744" s="85"/>
      <c r="H744" s="88">
        <f t="shared" si="133"/>
        <v>0</v>
      </c>
    </row>
    <row r="745" spans="1:8" s="86" customFormat="1" ht="13.8" x14ac:dyDescent="0.25">
      <c r="A745" s="93"/>
      <c r="B745" s="123" t="s">
        <v>259</v>
      </c>
      <c r="C745" s="83" t="s">
        <v>3</v>
      </c>
      <c r="D745" s="84"/>
      <c r="E745" s="84"/>
      <c r="F745" s="84"/>
      <c r="G745" s="85"/>
      <c r="H745" s="88">
        <f t="shared" si="133"/>
        <v>0</v>
      </c>
    </row>
    <row r="746" spans="1:8" s="86" customFormat="1" ht="13.8" x14ac:dyDescent="0.25">
      <c r="A746" s="93"/>
      <c r="B746" s="123" t="s">
        <v>260</v>
      </c>
      <c r="C746" s="83" t="s">
        <v>3</v>
      </c>
      <c r="D746" s="84"/>
      <c r="E746" s="84"/>
      <c r="F746" s="84"/>
      <c r="G746" s="85"/>
      <c r="H746" s="88">
        <f t="shared" si="133"/>
        <v>0</v>
      </c>
    </row>
    <row r="747" spans="1:8" s="86" customFormat="1" ht="15" customHeight="1" x14ac:dyDescent="0.25">
      <c r="A747" s="93"/>
      <c r="B747" s="123" t="s">
        <v>261</v>
      </c>
      <c r="C747" s="83" t="s">
        <v>3</v>
      </c>
      <c r="D747" s="84"/>
      <c r="E747" s="84"/>
      <c r="F747" s="84"/>
      <c r="G747" s="85"/>
      <c r="H747" s="88">
        <f t="shared" si="133"/>
        <v>0</v>
      </c>
    </row>
    <row r="748" spans="1:8" s="86" customFormat="1" ht="13.8" x14ac:dyDescent="0.25">
      <c r="A748" s="93"/>
      <c r="B748" s="123" t="s">
        <v>262</v>
      </c>
      <c r="C748" s="83" t="s">
        <v>3</v>
      </c>
      <c r="D748" s="84"/>
      <c r="E748" s="84"/>
      <c r="F748" s="84"/>
      <c r="G748" s="85"/>
      <c r="H748" s="88">
        <f t="shared" si="133"/>
        <v>0</v>
      </c>
    </row>
    <row r="749" spans="1:8" s="86" customFormat="1" ht="15" customHeight="1" x14ac:dyDescent="0.25">
      <c r="A749" s="93"/>
      <c r="B749" s="123" t="s">
        <v>263</v>
      </c>
      <c r="C749" s="83" t="s">
        <v>3</v>
      </c>
      <c r="D749" s="84"/>
      <c r="E749" s="84"/>
      <c r="F749" s="84"/>
      <c r="G749" s="85"/>
      <c r="H749" s="88">
        <f t="shared" si="133"/>
        <v>0</v>
      </c>
    </row>
    <row r="750" spans="1:8" s="86" customFormat="1" ht="13.8" x14ac:dyDescent="0.25">
      <c r="A750" s="93"/>
      <c r="B750" s="111"/>
      <c r="C750" s="83"/>
      <c r="D750" s="84"/>
      <c r="E750" s="84"/>
      <c r="F750" s="84"/>
      <c r="G750" s="85"/>
      <c r="H750" s="88"/>
    </row>
    <row r="751" spans="1:8" s="86" customFormat="1" ht="13.8" x14ac:dyDescent="0.25">
      <c r="A751" s="93"/>
      <c r="B751" s="111" t="s">
        <v>320</v>
      </c>
      <c r="C751" s="83" t="s">
        <v>3</v>
      </c>
      <c r="D751" s="84"/>
      <c r="E751" s="84"/>
      <c r="F751" s="84"/>
      <c r="G751" s="85"/>
      <c r="H751" s="88">
        <f t="shared" ref="H751" si="134">G751*(D751+E751+F751)</f>
        <v>0</v>
      </c>
    </row>
    <row r="752" spans="1:8" s="86" customFormat="1" ht="13.8" x14ac:dyDescent="0.25">
      <c r="A752" s="93"/>
      <c r="B752" s="111"/>
      <c r="C752" s="83"/>
      <c r="D752" s="84"/>
      <c r="E752" s="84"/>
      <c r="F752" s="84"/>
      <c r="G752" s="85"/>
      <c r="H752" s="88"/>
    </row>
    <row r="753" spans="1:8" s="86" customFormat="1" ht="27.6" x14ac:dyDescent="0.25">
      <c r="A753" s="93"/>
      <c r="B753" s="109" t="s">
        <v>444</v>
      </c>
      <c r="C753" s="83" t="s">
        <v>80</v>
      </c>
      <c r="D753" s="84"/>
      <c r="E753" s="84"/>
      <c r="F753" s="84"/>
      <c r="G753" s="85"/>
      <c r="H753" s="88">
        <f t="shared" ref="H753" si="135">G753*(D753+E753+F753)</f>
        <v>0</v>
      </c>
    </row>
    <row r="754" spans="1:8" s="119" customFormat="1" ht="13.8" thickBot="1" x14ac:dyDescent="0.3">
      <c r="A754" s="113"/>
      <c r="B754" s="114"/>
      <c r="C754" s="115"/>
      <c r="D754" s="117"/>
      <c r="E754" s="117"/>
      <c r="F754" s="117"/>
      <c r="G754" s="117"/>
      <c r="H754" s="118"/>
    </row>
    <row r="755" spans="1:8" s="112" customFormat="1" ht="15" customHeight="1" thickTop="1" thickBot="1" x14ac:dyDescent="0.3">
      <c r="A755" s="200" t="str">
        <f>CONCATENATE("Sous-total", "  ",A714)</f>
        <v>Sous-total  3.7.4</v>
      </c>
      <c r="B755" s="201"/>
      <c r="C755" s="201"/>
      <c r="D755" s="201"/>
      <c r="E755" s="201"/>
      <c r="F755" s="201"/>
      <c r="G755" s="202"/>
      <c r="H755" s="120">
        <f>SUM(H714:H754)</f>
        <v>0</v>
      </c>
    </row>
    <row r="756" spans="1:8" s="86" customFormat="1" ht="15" customHeight="1" thickTop="1" x14ac:dyDescent="0.25">
      <c r="A756" s="93"/>
      <c r="B756" s="111"/>
      <c r="C756" s="83"/>
      <c r="D756" s="84"/>
      <c r="E756" s="84"/>
      <c r="F756" s="84"/>
      <c r="G756" s="85"/>
      <c r="H756" s="88"/>
    </row>
    <row r="757" spans="1:8" s="86" customFormat="1" ht="15" customHeight="1" x14ac:dyDescent="0.25">
      <c r="A757" s="93" t="s">
        <v>219</v>
      </c>
      <c r="B757" s="111" t="s">
        <v>148</v>
      </c>
      <c r="C757" s="83"/>
      <c r="D757" s="84"/>
      <c r="E757" s="84"/>
      <c r="F757" s="84"/>
      <c r="G757" s="85"/>
      <c r="H757" s="88" t="str">
        <f>IF(G757*D757=0,"",G757*D757)</f>
        <v/>
      </c>
    </row>
    <row r="758" spans="1:8" s="86" customFormat="1" ht="13.8" x14ac:dyDescent="0.25">
      <c r="A758" s="93"/>
      <c r="B758" s="111"/>
      <c r="C758" s="83"/>
      <c r="D758" s="84"/>
      <c r="E758" s="84"/>
      <c r="F758" s="84"/>
      <c r="G758" s="85"/>
      <c r="H758" s="88"/>
    </row>
    <row r="759" spans="1:8" s="86" customFormat="1" ht="30" customHeight="1" x14ac:dyDescent="0.25">
      <c r="A759" s="93"/>
      <c r="B759" s="111" t="s">
        <v>491</v>
      </c>
      <c r="C759" s="83"/>
      <c r="D759" s="84"/>
      <c r="E759" s="84"/>
      <c r="F759" s="84"/>
      <c r="G759" s="85"/>
      <c r="H759" s="88"/>
    </row>
    <row r="760" spans="1:8" s="86" customFormat="1" ht="13.8" x14ac:dyDescent="0.25">
      <c r="A760" s="93"/>
      <c r="B760" s="123" t="s">
        <v>272</v>
      </c>
      <c r="C760" s="83" t="s">
        <v>83</v>
      </c>
      <c r="D760" s="84"/>
      <c r="E760" s="84"/>
      <c r="F760" s="84"/>
      <c r="G760" s="85"/>
      <c r="H760" s="88">
        <f t="shared" ref="H760:H762" si="136">G760*(D760+E760+F760)</f>
        <v>0</v>
      </c>
    </row>
    <row r="761" spans="1:8" s="86" customFormat="1" ht="13.8" x14ac:dyDescent="0.25">
      <c r="A761" s="93"/>
      <c r="B761" s="123" t="s">
        <v>273</v>
      </c>
      <c r="C761" s="83" t="s">
        <v>83</v>
      </c>
      <c r="D761" s="84"/>
      <c r="E761" s="84"/>
      <c r="F761" s="84"/>
      <c r="G761" s="85"/>
      <c r="H761" s="88">
        <f t="shared" si="136"/>
        <v>0</v>
      </c>
    </row>
    <row r="762" spans="1:8" s="86" customFormat="1" ht="13.8" x14ac:dyDescent="0.25">
      <c r="A762" s="93"/>
      <c r="B762" s="123" t="s">
        <v>446</v>
      </c>
      <c r="C762" s="83" t="s">
        <v>83</v>
      </c>
      <c r="D762" s="84"/>
      <c r="E762" s="84"/>
      <c r="F762" s="84"/>
      <c r="G762" s="85"/>
      <c r="H762" s="88">
        <f t="shared" si="136"/>
        <v>0</v>
      </c>
    </row>
    <row r="763" spans="1:8" s="86" customFormat="1" ht="13.8" x14ac:dyDescent="0.25">
      <c r="A763" s="93"/>
      <c r="B763" s="111"/>
      <c r="C763" s="83"/>
      <c r="D763" s="84"/>
      <c r="E763" s="84"/>
      <c r="F763" s="84"/>
      <c r="G763" s="85"/>
      <c r="H763" s="88"/>
    </row>
    <row r="764" spans="1:8" s="86" customFormat="1" ht="30" customHeight="1" x14ac:dyDescent="0.25">
      <c r="A764" s="93"/>
      <c r="B764" s="111" t="s">
        <v>329</v>
      </c>
      <c r="C764" s="83"/>
      <c r="D764" s="84"/>
      <c r="E764" s="84"/>
      <c r="F764" s="84"/>
      <c r="G764" s="85"/>
      <c r="H764" s="88"/>
    </row>
    <row r="765" spans="1:8" s="86" customFormat="1" ht="13.8" x14ac:dyDescent="0.25">
      <c r="A765" s="93"/>
      <c r="B765" s="123" t="s">
        <v>264</v>
      </c>
      <c r="C765" s="83" t="s">
        <v>83</v>
      </c>
      <c r="D765" s="84"/>
      <c r="E765" s="84"/>
      <c r="F765" s="84"/>
      <c r="G765" s="85"/>
      <c r="H765" s="88">
        <f t="shared" ref="H765:H776" si="137">G765*(D765+E765+F765)</f>
        <v>0</v>
      </c>
    </row>
    <row r="766" spans="1:8" s="86" customFormat="1" ht="13.8" x14ac:dyDescent="0.25">
      <c r="A766" s="93"/>
      <c r="B766" s="123" t="s">
        <v>265</v>
      </c>
      <c r="C766" s="83" t="s">
        <v>83</v>
      </c>
      <c r="D766" s="84"/>
      <c r="E766" s="84"/>
      <c r="F766" s="84"/>
      <c r="G766" s="85"/>
      <c r="H766" s="88">
        <f t="shared" ref="H766" si="138">G766*(D766+E766+F766)</f>
        <v>0</v>
      </c>
    </row>
    <row r="767" spans="1:8" s="86" customFormat="1" ht="13.8" x14ac:dyDescent="0.25">
      <c r="A767" s="93"/>
      <c r="B767" s="123" t="s">
        <v>266</v>
      </c>
      <c r="C767" s="83" t="s">
        <v>83</v>
      </c>
      <c r="D767" s="84"/>
      <c r="E767" s="84"/>
      <c r="F767" s="84"/>
      <c r="G767" s="85"/>
      <c r="H767" s="88">
        <f t="shared" si="137"/>
        <v>0</v>
      </c>
    </row>
    <row r="768" spans="1:8" s="86" customFormat="1" ht="13.8" x14ac:dyDescent="0.25">
      <c r="A768" s="93"/>
      <c r="B768" s="123" t="s">
        <v>153</v>
      </c>
      <c r="C768" s="83" t="s">
        <v>83</v>
      </c>
      <c r="D768" s="84"/>
      <c r="E768" s="84"/>
      <c r="F768" s="84"/>
      <c r="G768" s="85"/>
      <c r="H768" s="88">
        <f t="shared" si="137"/>
        <v>0</v>
      </c>
    </row>
    <row r="769" spans="1:8" s="86" customFormat="1" ht="13.8" x14ac:dyDescent="0.25">
      <c r="A769" s="93"/>
      <c r="B769" s="123" t="s">
        <v>267</v>
      </c>
      <c r="C769" s="83" t="s">
        <v>83</v>
      </c>
      <c r="D769" s="84"/>
      <c r="E769" s="84"/>
      <c r="F769" s="84"/>
      <c r="G769" s="85"/>
      <c r="H769" s="88">
        <f t="shared" si="137"/>
        <v>0</v>
      </c>
    </row>
    <row r="770" spans="1:8" s="86" customFormat="1" ht="13.8" x14ac:dyDescent="0.25">
      <c r="A770" s="93"/>
      <c r="B770" s="123" t="s">
        <v>268</v>
      </c>
      <c r="C770" s="83" t="s">
        <v>83</v>
      </c>
      <c r="D770" s="84"/>
      <c r="E770" s="84"/>
      <c r="F770" s="84"/>
      <c r="G770" s="85"/>
      <c r="H770" s="88">
        <f t="shared" si="137"/>
        <v>0</v>
      </c>
    </row>
    <row r="771" spans="1:8" s="86" customFormat="1" ht="13.8" x14ac:dyDescent="0.25">
      <c r="A771" s="93"/>
      <c r="B771" s="123" t="s">
        <v>269</v>
      </c>
      <c r="C771" s="83" t="s">
        <v>83</v>
      </c>
      <c r="D771" s="84"/>
      <c r="E771" s="84"/>
      <c r="F771" s="84"/>
      <c r="G771" s="85"/>
      <c r="H771" s="88">
        <f t="shared" si="137"/>
        <v>0</v>
      </c>
    </row>
    <row r="772" spans="1:8" s="86" customFormat="1" ht="13.8" x14ac:dyDescent="0.25">
      <c r="A772" s="93"/>
      <c r="B772" s="123" t="s">
        <v>270</v>
      </c>
      <c r="C772" s="83" t="s">
        <v>83</v>
      </c>
      <c r="D772" s="84"/>
      <c r="E772" s="84"/>
      <c r="F772" s="84"/>
      <c r="G772" s="85"/>
      <c r="H772" s="88">
        <f t="shared" si="137"/>
        <v>0</v>
      </c>
    </row>
    <row r="773" spans="1:8" s="86" customFormat="1" ht="13.8" x14ac:dyDescent="0.25">
      <c r="A773" s="93"/>
      <c r="B773" s="123" t="s">
        <v>271</v>
      </c>
      <c r="C773" s="83" t="s">
        <v>83</v>
      </c>
      <c r="D773" s="84"/>
      <c r="E773" s="84"/>
      <c r="F773" s="84"/>
      <c r="G773" s="85"/>
      <c r="H773" s="88">
        <f t="shared" si="137"/>
        <v>0</v>
      </c>
    </row>
    <row r="774" spans="1:8" s="86" customFormat="1" ht="13.8" x14ac:dyDescent="0.25">
      <c r="A774" s="93"/>
      <c r="B774" s="123" t="s">
        <v>272</v>
      </c>
      <c r="C774" s="83" t="s">
        <v>83</v>
      </c>
      <c r="D774" s="84"/>
      <c r="E774" s="84"/>
      <c r="F774" s="84"/>
      <c r="G774" s="85"/>
      <c r="H774" s="88">
        <f t="shared" si="137"/>
        <v>0</v>
      </c>
    </row>
    <row r="775" spans="1:8" s="86" customFormat="1" ht="13.8" x14ac:dyDescent="0.25">
      <c r="A775" s="93"/>
      <c r="B775" s="123" t="s">
        <v>273</v>
      </c>
      <c r="C775" s="83" t="s">
        <v>83</v>
      </c>
      <c r="D775" s="84"/>
      <c r="E775" s="84"/>
      <c r="F775" s="84"/>
      <c r="G775" s="85"/>
      <c r="H775" s="88">
        <f t="shared" si="137"/>
        <v>0</v>
      </c>
    </row>
    <row r="776" spans="1:8" s="86" customFormat="1" ht="13.8" x14ac:dyDescent="0.25">
      <c r="A776" s="93"/>
      <c r="B776" s="123" t="s">
        <v>446</v>
      </c>
      <c r="C776" s="83" t="s">
        <v>83</v>
      </c>
      <c r="D776" s="84"/>
      <c r="E776" s="84"/>
      <c r="F776" s="84"/>
      <c r="G776" s="85"/>
      <c r="H776" s="88">
        <f t="shared" si="137"/>
        <v>0</v>
      </c>
    </row>
    <row r="777" spans="1:8" s="86" customFormat="1" ht="13.8" x14ac:dyDescent="0.25">
      <c r="A777" s="93"/>
      <c r="B777" s="111"/>
      <c r="C777" s="83"/>
      <c r="D777" s="84"/>
      <c r="E777" s="84"/>
      <c r="F777" s="84"/>
      <c r="G777" s="85"/>
      <c r="H777" s="88"/>
    </row>
    <row r="778" spans="1:8" s="86" customFormat="1" ht="30" customHeight="1" x14ac:dyDescent="0.25">
      <c r="A778" s="93"/>
      <c r="B778" s="111" t="s">
        <v>328</v>
      </c>
      <c r="C778" s="83"/>
      <c r="D778" s="84"/>
      <c r="E778" s="84"/>
      <c r="F778" s="84"/>
      <c r="G778" s="85"/>
      <c r="H778" s="88"/>
    </row>
    <row r="779" spans="1:8" s="86" customFormat="1" ht="13.8" x14ac:dyDescent="0.25">
      <c r="A779" s="93"/>
      <c r="B779" s="123" t="s">
        <v>264</v>
      </c>
      <c r="C779" s="83" t="s">
        <v>83</v>
      </c>
      <c r="D779" s="84"/>
      <c r="E779" s="84"/>
      <c r="F779" s="84"/>
      <c r="G779" s="85"/>
      <c r="H779" s="88">
        <f t="shared" ref="H779:H790" si="139">G779*(D779+E779+F779)</f>
        <v>0</v>
      </c>
    </row>
    <row r="780" spans="1:8" s="86" customFormat="1" ht="13.8" x14ac:dyDescent="0.25">
      <c r="A780" s="93"/>
      <c r="B780" s="123" t="s">
        <v>265</v>
      </c>
      <c r="C780" s="83" t="s">
        <v>83</v>
      </c>
      <c r="D780" s="84"/>
      <c r="E780" s="84"/>
      <c r="F780" s="84"/>
      <c r="G780" s="85"/>
      <c r="H780" s="88">
        <f t="shared" si="139"/>
        <v>0</v>
      </c>
    </row>
    <row r="781" spans="1:8" s="86" customFormat="1" ht="13.8" x14ac:dyDescent="0.25">
      <c r="A781" s="93"/>
      <c r="B781" s="123" t="s">
        <v>266</v>
      </c>
      <c r="C781" s="83" t="s">
        <v>83</v>
      </c>
      <c r="D781" s="84"/>
      <c r="E781" s="84"/>
      <c r="F781" s="84"/>
      <c r="G781" s="85"/>
      <c r="H781" s="88">
        <f t="shared" si="139"/>
        <v>0</v>
      </c>
    </row>
    <row r="782" spans="1:8" s="86" customFormat="1" ht="13.8" x14ac:dyDescent="0.25">
      <c r="A782" s="93"/>
      <c r="B782" s="123" t="s">
        <v>153</v>
      </c>
      <c r="C782" s="83" t="s">
        <v>83</v>
      </c>
      <c r="D782" s="84"/>
      <c r="E782" s="84"/>
      <c r="F782" s="84"/>
      <c r="G782" s="85"/>
      <c r="H782" s="88">
        <f t="shared" si="139"/>
        <v>0</v>
      </c>
    </row>
    <row r="783" spans="1:8" s="86" customFormat="1" ht="13.8" x14ac:dyDescent="0.25">
      <c r="A783" s="93"/>
      <c r="B783" s="123" t="s">
        <v>267</v>
      </c>
      <c r="C783" s="83" t="s">
        <v>83</v>
      </c>
      <c r="D783" s="84"/>
      <c r="E783" s="84"/>
      <c r="F783" s="84"/>
      <c r="G783" s="85"/>
      <c r="H783" s="88">
        <f t="shared" si="139"/>
        <v>0</v>
      </c>
    </row>
    <row r="784" spans="1:8" s="86" customFormat="1" ht="13.8" x14ac:dyDescent="0.25">
      <c r="A784" s="93"/>
      <c r="B784" s="123" t="s">
        <v>268</v>
      </c>
      <c r="C784" s="83" t="s">
        <v>83</v>
      </c>
      <c r="D784" s="84"/>
      <c r="E784" s="84"/>
      <c r="F784" s="84"/>
      <c r="G784" s="85"/>
      <c r="H784" s="88">
        <f t="shared" si="139"/>
        <v>0</v>
      </c>
    </row>
    <row r="785" spans="1:8" s="86" customFormat="1" ht="13.8" x14ac:dyDescent="0.25">
      <c r="A785" s="93"/>
      <c r="B785" s="123" t="s">
        <v>269</v>
      </c>
      <c r="C785" s="83" t="s">
        <v>83</v>
      </c>
      <c r="D785" s="84"/>
      <c r="E785" s="84"/>
      <c r="F785" s="84"/>
      <c r="G785" s="85"/>
      <c r="H785" s="88">
        <f t="shared" si="139"/>
        <v>0</v>
      </c>
    </row>
    <row r="786" spans="1:8" s="86" customFormat="1" ht="13.8" x14ac:dyDescent="0.25">
      <c r="A786" s="93"/>
      <c r="B786" s="123" t="s">
        <v>270</v>
      </c>
      <c r="C786" s="83" t="s">
        <v>83</v>
      </c>
      <c r="D786" s="84"/>
      <c r="E786" s="84"/>
      <c r="F786" s="84"/>
      <c r="G786" s="85"/>
      <c r="H786" s="88">
        <f t="shared" si="139"/>
        <v>0</v>
      </c>
    </row>
    <row r="787" spans="1:8" s="86" customFormat="1" ht="13.8" x14ac:dyDescent="0.25">
      <c r="A787" s="93"/>
      <c r="B787" s="123" t="s">
        <v>271</v>
      </c>
      <c r="C787" s="83" t="s">
        <v>83</v>
      </c>
      <c r="D787" s="84"/>
      <c r="E787" s="84"/>
      <c r="F787" s="84"/>
      <c r="G787" s="85"/>
      <c r="H787" s="88">
        <f t="shared" si="139"/>
        <v>0</v>
      </c>
    </row>
    <row r="788" spans="1:8" s="86" customFormat="1" ht="13.8" x14ac:dyDescent="0.25">
      <c r="A788" s="93"/>
      <c r="B788" s="123" t="s">
        <v>272</v>
      </c>
      <c r="C788" s="83" t="s">
        <v>83</v>
      </c>
      <c r="D788" s="84"/>
      <c r="E788" s="84"/>
      <c r="F788" s="84"/>
      <c r="G788" s="85"/>
      <c r="H788" s="88">
        <f t="shared" si="139"/>
        <v>0</v>
      </c>
    </row>
    <row r="789" spans="1:8" s="86" customFormat="1" ht="13.8" x14ac:dyDescent="0.25">
      <c r="A789" s="93"/>
      <c r="B789" s="123" t="s">
        <v>273</v>
      </c>
      <c r="C789" s="83" t="s">
        <v>83</v>
      </c>
      <c r="D789" s="84"/>
      <c r="E789" s="84"/>
      <c r="F789" s="84"/>
      <c r="G789" s="85"/>
      <c r="H789" s="88">
        <f t="shared" si="139"/>
        <v>0</v>
      </c>
    </row>
    <row r="790" spans="1:8" s="86" customFormat="1" ht="13.8" x14ac:dyDescent="0.25">
      <c r="A790" s="93"/>
      <c r="B790" s="123" t="s">
        <v>446</v>
      </c>
      <c r="C790" s="83" t="s">
        <v>83</v>
      </c>
      <c r="D790" s="84"/>
      <c r="E790" s="84"/>
      <c r="F790" s="84"/>
      <c r="G790" s="85"/>
      <c r="H790" s="88">
        <f t="shared" si="139"/>
        <v>0</v>
      </c>
    </row>
    <row r="791" spans="1:8" s="86" customFormat="1" ht="13.8" x14ac:dyDescent="0.25">
      <c r="A791" s="93"/>
      <c r="B791" s="111"/>
      <c r="C791" s="83"/>
      <c r="D791" s="84"/>
      <c r="E791" s="84"/>
      <c r="F791" s="84"/>
      <c r="G791" s="85"/>
      <c r="H791" s="88"/>
    </row>
    <row r="792" spans="1:8" s="86" customFormat="1" ht="30" customHeight="1" x14ac:dyDescent="0.25">
      <c r="A792" s="93"/>
      <c r="B792" s="111" t="s">
        <v>447</v>
      </c>
      <c r="C792" s="83"/>
      <c r="D792" s="84"/>
      <c r="E792" s="84"/>
      <c r="F792" s="84"/>
      <c r="G792" s="85"/>
      <c r="H792" s="88"/>
    </row>
    <row r="793" spans="1:8" s="86" customFormat="1" ht="13.8" x14ac:dyDescent="0.25">
      <c r="A793" s="93"/>
      <c r="B793" s="123" t="s">
        <v>264</v>
      </c>
      <c r="C793" s="83" t="s">
        <v>83</v>
      </c>
      <c r="D793" s="84"/>
      <c r="E793" s="84"/>
      <c r="F793" s="84"/>
      <c r="G793" s="85"/>
      <c r="H793" s="88">
        <f t="shared" ref="H793:H804" si="140">G793*(D793+E793+F793)</f>
        <v>0</v>
      </c>
    </row>
    <row r="794" spans="1:8" s="86" customFormat="1" ht="13.8" x14ac:dyDescent="0.25">
      <c r="A794" s="93"/>
      <c r="B794" s="123" t="s">
        <v>265</v>
      </c>
      <c r="C794" s="83" t="s">
        <v>83</v>
      </c>
      <c r="D794" s="84"/>
      <c r="E794" s="84"/>
      <c r="F794" s="84"/>
      <c r="G794" s="85"/>
      <c r="H794" s="88">
        <f t="shared" si="140"/>
        <v>0</v>
      </c>
    </row>
    <row r="795" spans="1:8" s="86" customFormat="1" ht="13.8" x14ac:dyDescent="0.25">
      <c r="A795" s="93"/>
      <c r="B795" s="123" t="s">
        <v>266</v>
      </c>
      <c r="C795" s="83" t="s">
        <v>83</v>
      </c>
      <c r="D795" s="84"/>
      <c r="E795" s="84"/>
      <c r="F795" s="84"/>
      <c r="G795" s="85"/>
      <c r="H795" s="88">
        <f t="shared" si="140"/>
        <v>0</v>
      </c>
    </row>
    <row r="796" spans="1:8" s="86" customFormat="1" ht="13.8" x14ac:dyDescent="0.25">
      <c r="A796" s="93"/>
      <c r="B796" s="123" t="s">
        <v>153</v>
      </c>
      <c r="C796" s="83" t="s">
        <v>83</v>
      </c>
      <c r="D796" s="84"/>
      <c r="E796" s="84"/>
      <c r="F796" s="84"/>
      <c r="G796" s="85"/>
      <c r="H796" s="88">
        <f t="shared" si="140"/>
        <v>0</v>
      </c>
    </row>
    <row r="797" spans="1:8" s="86" customFormat="1" ht="13.8" x14ac:dyDescent="0.25">
      <c r="A797" s="93"/>
      <c r="B797" s="123" t="s">
        <v>267</v>
      </c>
      <c r="C797" s="83" t="s">
        <v>83</v>
      </c>
      <c r="D797" s="84"/>
      <c r="E797" s="84"/>
      <c r="F797" s="84"/>
      <c r="G797" s="85"/>
      <c r="H797" s="88">
        <f t="shared" si="140"/>
        <v>0</v>
      </c>
    </row>
    <row r="798" spans="1:8" s="86" customFormat="1" ht="13.8" x14ac:dyDescent="0.25">
      <c r="A798" s="93"/>
      <c r="B798" s="123" t="s">
        <v>268</v>
      </c>
      <c r="C798" s="83" t="s">
        <v>83</v>
      </c>
      <c r="D798" s="84"/>
      <c r="E798" s="84"/>
      <c r="F798" s="84"/>
      <c r="G798" s="85"/>
      <c r="H798" s="88">
        <f t="shared" si="140"/>
        <v>0</v>
      </c>
    </row>
    <row r="799" spans="1:8" s="86" customFormat="1" ht="13.8" x14ac:dyDescent="0.25">
      <c r="A799" s="93"/>
      <c r="B799" s="123" t="s">
        <v>269</v>
      </c>
      <c r="C799" s="83" t="s">
        <v>83</v>
      </c>
      <c r="D799" s="84"/>
      <c r="E799" s="84"/>
      <c r="F799" s="84"/>
      <c r="G799" s="85"/>
      <c r="H799" s="88">
        <f t="shared" si="140"/>
        <v>0</v>
      </c>
    </row>
    <row r="800" spans="1:8" s="86" customFormat="1" ht="13.8" x14ac:dyDescent="0.25">
      <c r="A800" s="93"/>
      <c r="B800" s="123" t="s">
        <v>270</v>
      </c>
      <c r="C800" s="83" t="s">
        <v>83</v>
      </c>
      <c r="D800" s="84"/>
      <c r="E800" s="84"/>
      <c r="F800" s="84"/>
      <c r="G800" s="85"/>
      <c r="H800" s="88">
        <f t="shared" si="140"/>
        <v>0</v>
      </c>
    </row>
    <row r="801" spans="1:8" s="86" customFormat="1" ht="13.8" x14ac:dyDescent="0.25">
      <c r="A801" s="93"/>
      <c r="B801" s="123" t="s">
        <v>271</v>
      </c>
      <c r="C801" s="83" t="s">
        <v>83</v>
      </c>
      <c r="D801" s="84"/>
      <c r="E801" s="84"/>
      <c r="F801" s="84"/>
      <c r="G801" s="85"/>
      <c r="H801" s="88">
        <f t="shared" si="140"/>
        <v>0</v>
      </c>
    </row>
    <row r="802" spans="1:8" s="86" customFormat="1" ht="13.8" x14ac:dyDescent="0.25">
      <c r="A802" s="93"/>
      <c r="B802" s="123" t="s">
        <v>272</v>
      </c>
      <c r="C802" s="83" t="s">
        <v>83</v>
      </c>
      <c r="D802" s="84"/>
      <c r="E802" s="84"/>
      <c r="F802" s="84"/>
      <c r="G802" s="85"/>
      <c r="H802" s="88">
        <f t="shared" si="140"/>
        <v>0</v>
      </c>
    </row>
    <row r="803" spans="1:8" s="86" customFormat="1" ht="13.8" x14ac:dyDescent="0.25">
      <c r="A803" s="93"/>
      <c r="B803" s="123" t="s">
        <v>273</v>
      </c>
      <c r="C803" s="83" t="s">
        <v>83</v>
      </c>
      <c r="D803" s="84"/>
      <c r="E803" s="84"/>
      <c r="F803" s="84"/>
      <c r="G803" s="85"/>
      <c r="H803" s="88">
        <f t="shared" si="140"/>
        <v>0</v>
      </c>
    </row>
    <row r="804" spans="1:8" s="86" customFormat="1" ht="13.8" x14ac:dyDescent="0.25">
      <c r="A804" s="93"/>
      <c r="B804" s="123" t="s">
        <v>446</v>
      </c>
      <c r="C804" s="83" t="s">
        <v>83</v>
      </c>
      <c r="D804" s="84"/>
      <c r="E804" s="84"/>
      <c r="F804" s="84"/>
      <c r="G804" s="85"/>
      <c r="H804" s="88">
        <f t="shared" si="140"/>
        <v>0</v>
      </c>
    </row>
    <row r="805" spans="1:8" s="86" customFormat="1" ht="15" customHeight="1" thickBot="1" x14ac:dyDescent="0.3">
      <c r="A805" s="93"/>
      <c r="B805" s="171"/>
      <c r="C805" s="83"/>
      <c r="D805" s="84"/>
      <c r="E805" s="84"/>
      <c r="F805" s="84"/>
      <c r="G805" s="85"/>
      <c r="H805" s="88"/>
    </row>
    <row r="806" spans="1:8" s="112" customFormat="1" ht="15" customHeight="1" thickTop="1" thickBot="1" x14ac:dyDescent="0.3">
      <c r="A806" s="200" t="str">
        <f>CONCATENATE("Sous-total", "  ",A757)</f>
        <v>Sous-total  3.7.5</v>
      </c>
      <c r="B806" s="201"/>
      <c r="C806" s="201"/>
      <c r="D806" s="201"/>
      <c r="E806" s="201"/>
      <c r="F806" s="201"/>
      <c r="G806" s="202"/>
      <c r="H806" s="120">
        <f>SUM(H758:H805)</f>
        <v>0</v>
      </c>
    </row>
    <row r="807" spans="1:8" s="86" customFormat="1" ht="15" customHeight="1" thickTop="1" x14ac:dyDescent="0.25">
      <c r="A807" s="93"/>
      <c r="B807" s="111"/>
      <c r="C807" s="83"/>
      <c r="D807" s="84"/>
      <c r="E807" s="84"/>
      <c r="F807" s="84"/>
      <c r="G807" s="85"/>
      <c r="H807" s="88"/>
    </row>
    <row r="808" spans="1:8" s="86" customFormat="1" ht="15" customHeight="1" x14ac:dyDescent="0.25">
      <c r="A808" s="93" t="s">
        <v>449</v>
      </c>
      <c r="B808" s="111" t="s">
        <v>326</v>
      </c>
      <c r="C808" s="83"/>
      <c r="D808" s="84"/>
      <c r="E808" s="84"/>
      <c r="F808" s="84"/>
      <c r="G808" s="85"/>
      <c r="H808" s="88" t="str">
        <f>IF(G808*D808=0,"",G808*D808)</f>
        <v/>
      </c>
    </row>
    <row r="809" spans="1:8" s="86" customFormat="1" ht="13.8" x14ac:dyDescent="0.25">
      <c r="A809" s="93"/>
      <c r="B809" s="111"/>
      <c r="C809" s="83"/>
      <c r="D809" s="84"/>
      <c r="E809" s="84"/>
      <c r="F809" s="84"/>
      <c r="G809" s="85"/>
      <c r="H809" s="88"/>
    </row>
    <row r="810" spans="1:8" s="86" customFormat="1" ht="41.4" customHeight="1" x14ac:dyDescent="0.25">
      <c r="A810" s="93"/>
      <c r="B810" s="109" t="s">
        <v>327</v>
      </c>
      <c r="C810" s="83" t="s">
        <v>80</v>
      </c>
      <c r="D810" s="84"/>
      <c r="E810" s="84"/>
      <c r="F810" s="84"/>
      <c r="G810" s="85"/>
      <c r="H810" s="88">
        <f t="shared" ref="H810" si="141">G810*(D810+E810+F810)</f>
        <v>0</v>
      </c>
    </row>
    <row r="811" spans="1:8" s="86" customFormat="1" ht="15" customHeight="1" thickBot="1" x14ac:dyDescent="0.3">
      <c r="A811" s="93"/>
      <c r="B811" s="171"/>
      <c r="C811" s="83"/>
      <c r="D811" s="84"/>
      <c r="E811" s="84"/>
      <c r="F811" s="84"/>
      <c r="G811" s="85"/>
      <c r="H811" s="88"/>
    </row>
    <row r="812" spans="1:8" s="112" customFormat="1" ht="15" customHeight="1" thickTop="1" thickBot="1" x14ac:dyDescent="0.3">
      <c r="A812" s="200" t="str">
        <f>CONCATENATE("Sous-total", "  ",A808)</f>
        <v>Sous-total  3.7.6</v>
      </c>
      <c r="B812" s="201"/>
      <c r="C812" s="201"/>
      <c r="D812" s="201"/>
      <c r="E812" s="201"/>
      <c r="F812" s="201"/>
      <c r="G812" s="202"/>
      <c r="H812" s="120">
        <f>SUM(H809:H811)</f>
        <v>0</v>
      </c>
    </row>
    <row r="813" spans="1:8" s="86" customFormat="1" ht="15" customHeight="1" thickTop="1" x14ac:dyDescent="0.25">
      <c r="A813" s="93"/>
      <c r="B813" s="111"/>
      <c r="C813" s="83"/>
      <c r="D813" s="84"/>
      <c r="E813" s="84"/>
      <c r="F813" s="84"/>
      <c r="G813" s="85"/>
      <c r="H813" s="88"/>
    </row>
    <row r="814" spans="1:8" s="86" customFormat="1" ht="15" customHeight="1" x14ac:dyDescent="0.25">
      <c r="A814" s="93" t="s">
        <v>448</v>
      </c>
      <c r="B814" s="111" t="s">
        <v>274</v>
      </c>
      <c r="C814" s="83"/>
      <c r="D814" s="84"/>
      <c r="E814" s="84"/>
      <c r="F814" s="84"/>
      <c r="G814" s="85"/>
      <c r="H814" s="88" t="str">
        <f>IF(G814*D814=0,"",G814*D814)</f>
        <v/>
      </c>
    </row>
    <row r="815" spans="1:8" s="86" customFormat="1" ht="13.8" x14ac:dyDescent="0.25">
      <c r="A815" s="93"/>
      <c r="B815" s="111"/>
      <c r="C815" s="83"/>
      <c r="D815" s="84"/>
      <c r="E815" s="84"/>
      <c r="F815" s="84"/>
      <c r="G815" s="85"/>
      <c r="H815" s="88"/>
    </row>
    <row r="816" spans="1:8" s="86" customFormat="1" ht="13.8" x14ac:dyDescent="0.25">
      <c r="A816" s="93"/>
      <c r="B816" s="127" t="s">
        <v>275</v>
      </c>
      <c r="C816" s="83"/>
      <c r="D816" s="84"/>
      <c r="E816" s="84"/>
      <c r="F816" s="84"/>
      <c r="G816" s="85"/>
      <c r="H816" s="88"/>
    </row>
    <row r="817" spans="1:8" s="86" customFormat="1" ht="13.8" x14ac:dyDescent="0.25">
      <c r="A817" s="93"/>
      <c r="B817" s="172" t="s">
        <v>276</v>
      </c>
      <c r="C817" s="83"/>
      <c r="D817" s="84"/>
      <c r="E817" s="84"/>
      <c r="F817" s="84"/>
      <c r="G817" s="85"/>
      <c r="H817" s="88"/>
    </row>
    <row r="818" spans="1:8" s="86" customFormat="1" ht="42.6" customHeight="1" x14ac:dyDescent="0.25">
      <c r="A818" s="93"/>
      <c r="B818" s="111" t="s">
        <v>277</v>
      </c>
      <c r="C818" s="83"/>
      <c r="D818" s="84"/>
      <c r="E818" s="84"/>
      <c r="F818" s="84"/>
      <c r="G818" s="85"/>
      <c r="H818" s="88"/>
    </row>
    <row r="819" spans="1:8" s="86" customFormat="1" ht="13.8" x14ac:dyDescent="0.25">
      <c r="A819" s="93"/>
      <c r="B819" s="123" t="s">
        <v>185</v>
      </c>
      <c r="C819" s="83" t="s">
        <v>83</v>
      </c>
      <c r="D819" s="84"/>
      <c r="E819" s="84"/>
      <c r="F819" s="84"/>
      <c r="G819" s="85"/>
      <c r="H819" s="88">
        <f t="shared" ref="H819:H825" si="142">G819*(D819+E819+F819)</f>
        <v>0</v>
      </c>
    </row>
    <row r="820" spans="1:8" s="86" customFormat="1" ht="13.8" x14ac:dyDescent="0.25">
      <c r="A820" s="93"/>
      <c r="B820" s="123" t="s">
        <v>278</v>
      </c>
      <c r="C820" s="83" t="s">
        <v>83</v>
      </c>
      <c r="D820" s="84"/>
      <c r="E820" s="84"/>
      <c r="F820" s="84"/>
      <c r="G820" s="85"/>
      <c r="H820" s="88">
        <f t="shared" si="142"/>
        <v>0</v>
      </c>
    </row>
    <row r="821" spans="1:8" s="86" customFormat="1" ht="13.8" x14ac:dyDescent="0.25">
      <c r="A821" s="93"/>
      <c r="B821" s="123" t="s">
        <v>264</v>
      </c>
      <c r="C821" s="83" t="s">
        <v>83</v>
      </c>
      <c r="D821" s="84"/>
      <c r="E821" s="84"/>
      <c r="F821" s="84"/>
      <c r="G821" s="85"/>
      <c r="H821" s="88">
        <f t="shared" si="142"/>
        <v>0</v>
      </c>
    </row>
    <row r="822" spans="1:8" s="86" customFormat="1" ht="13.8" x14ac:dyDescent="0.25">
      <c r="A822" s="93"/>
      <c r="B822" s="123" t="s">
        <v>265</v>
      </c>
      <c r="C822" s="83" t="s">
        <v>83</v>
      </c>
      <c r="D822" s="84"/>
      <c r="E822" s="84"/>
      <c r="F822" s="84"/>
      <c r="G822" s="85"/>
      <c r="H822" s="88">
        <f t="shared" si="142"/>
        <v>0</v>
      </c>
    </row>
    <row r="823" spans="1:8" s="86" customFormat="1" ht="13.8" x14ac:dyDescent="0.25">
      <c r="A823" s="93"/>
      <c r="B823" s="123" t="s">
        <v>279</v>
      </c>
      <c r="C823" s="83" t="s">
        <v>83</v>
      </c>
      <c r="D823" s="84"/>
      <c r="E823" s="84"/>
      <c r="F823" s="84"/>
      <c r="G823" s="85"/>
      <c r="H823" s="88">
        <f t="shared" si="142"/>
        <v>0</v>
      </c>
    </row>
    <row r="824" spans="1:8" s="86" customFormat="1" ht="13.8" x14ac:dyDescent="0.25">
      <c r="A824" s="93"/>
      <c r="B824" s="123" t="s">
        <v>280</v>
      </c>
      <c r="C824" s="83" t="s">
        <v>83</v>
      </c>
      <c r="D824" s="84"/>
      <c r="E824" s="84"/>
      <c r="F824" s="84"/>
      <c r="G824" s="85"/>
      <c r="H824" s="88">
        <f t="shared" si="142"/>
        <v>0</v>
      </c>
    </row>
    <row r="825" spans="1:8" s="86" customFormat="1" ht="13.8" x14ac:dyDescent="0.25">
      <c r="A825" s="93"/>
      <c r="B825" s="123" t="s">
        <v>268</v>
      </c>
      <c r="C825" s="83" t="s">
        <v>83</v>
      </c>
      <c r="D825" s="84"/>
      <c r="E825" s="84"/>
      <c r="F825" s="84"/>
      <c r="G825" s="85"/>
      <c r="H825" s="88">
        <f t="shared" si="142"/>
        <v>0</v>
      </c>
    </row>
    <row r="826" spans="1:8" s="86" customFormat="1" ht="13.8" x14ac:dyDescent="0.25">
      <c r="A826" s="93"/>
      <c r="B826" s="111"/>
      <c r="C826" s="83"/>
      <c r="D826" s="84"/>
      <c r="E826" s="84"/>
      <c r="F826" s="84"/>
      <c r="G826" s="85"/>
      <c r="H826" s="88"/>
    </row>
    <row r="827" spans="1:8" s="86" customFormat="1" ht="13.8" x14ac:dyDescent="0.25">
      <c r="A827" s="93"/>
      <c r="B827" s="109" t="s">
        <v>281</v>
      </c>
      <c r="C827" s="83" t="s">
        <v>3</v>
      </c>
      <c r="D827" s="84"/>
      <c r="E827" s="84"/>
      <c r="F827" s="84"/>
      <c r="G827" s="85"/>
      <c r="H827" s="88">
        <f t="shared" ref="H827" si="143">G827*(D827+E827+F827)</f>
        <v>0</v>
      </c>
    </row>
    <row r="828" spans="1:8" s="86" customFormat="1" ht="13.8" x14ac:dyDescent="0.25">
      <c r="A828" s="93"/>
      <c r="B828" s="111"/>
      <c r="C828" s="83"/>
      <c r="D828" s="84"/>
      <c r="E828" s="84"/>
      <c r="F828" s="84"/>
      <c r="G828" s="85"/>
      <c r="H828" s="88"/>
    </row>
    <row r="829" spans="1:8" s="86" customFormat="1" ht="27.6" x14ac:dyDescent="0.25">
      <c r="A829" s="93"/>
      <c r="B829" s="111" t="s">
        <v>282</v>
      </c>
      <c r="C829" s="83" t="s">
        <v>3</v>
      </c>
      <c r="D829" s="84"/>
      <c r="E829" s="84"/>
      <c r="F829" s="84"/>
      <c r="G829" s="85"/>
      <c r="H829" s="88">
        <f t="shared" ref="H829" si="144">G829*(D829+E829+F829)</f>
        <v>0</v>
      </c>
    </row>
    <row r="830" spans="1:8" s="86" customFormat="1" ht="13.8" x14ac:dyDescent="0.25">
      <c r="A830" s="93"/>
      <c r="B830" s="111"/>
      <c r="C830" s="83"/>
      <c r="D830" s="84"/>
      <c r="E830" s="84"/>
      <c r="F830" s="84"/>
      <c r="G830" s="85"/>
      <c r="H830" s="88"/>
    </row>
    <row r="831" spans="1:8" s="86" customFormat="1" ht="27.6" x14ac:dyDescent="0.25">
      <c r="A831" s="93"/>
      <c r="B831" s="111" t="s">
        <v>283</v>
      </c>
      <c r="C831" s="83" t="s">
        <v>3</v>
      </c>
      <c r="D831" s="84"/>
      <c r="E831" s="84"/>
      <c r="F831" s="84"/>
      <c r="G831" s="85"/>
      <c r="H831" s="88">
        <f t="shared" ref="H831" si="145">G831*(D831+E831+F831)</f>
        <v>0</v>
      </c>
    </row>
    <row r="832" spans="1:8" s="86" customFormat="1" ht="13.8" x14ac:dyDescent="0.25">
      <c r="A832" s="93"/>
      <c r="B832" s="111"/>
      <c r="C832" s="83"/>
      <c r="D832" s="84"/>
      <c r="E832" s="84"/>
      <c r="F832" s="84"/>
      <c r="G832" s="85"/>
      <c r="H832" s="88"/>
    </row>
    <row r="833" spans="1:8" s="86" customFormat="1" ht="41.4" x14ac:dyDescent="0.25">
      <c r="A833" s="93"/>
      <c r="B833" s="111" t="s">
        <v>330</v>
      </c>
      <c r="C833" s="83"/>
      <c r="D833" s="84"/>
      <c r="E833" s="84"/>
      <c r="F833" s="84"/>
      <c r="G833" s="85"/>
      <c r="H833" s="88"/>
    </row>
    <row r="834" spans="1:8" s="86" customFormat="1" ht="13.8" x14ac:dyDescent="0.25">
      <c r="A834" s="93"/>
      <c r="B834" s="123" t="s">
        <v>185</v>
      </c>
      <c r="C834" s="83" t="s">
        <v>83</v>
      </c>
      <c r="D834" s="84"/>
      <c r="E834" s="84"/>
      <c r="F834" s="84"/>
      <c r="G834" s="85"/>
      <c r="H834" s="88">
        <f t="shared" ref="H834:H840" si="146">G834*(D834+E834+F834)</f>
        <v>0</v>
      </c>
    </row>
    <row r="835" spans="1:8" s="86" customFormat="1" ht="13.8" x14ac:dyDescent="0.25">
      <c r="A835" s="93"/>
      <c r="B835" s="123" t="s">
        <v>278</v>
      </c>
      <c r="C835" s="83" t="s">
        <v>83</v>
      </c>
      <c r="D835" s="84"/>
      <c r="E835" s="84"/>
      <c r="F835" s="84"/>
      <c r="G835" s="85"/>
      <c r="H835" s="88">
        <f t="shared" si="146"/>
        <v>0</v>
      </c>
    </row>
    <row r="836" spans="1:8" s="86" customFormat="1" ht="13.8" x14ac:dyDescent="0.25">
      <c r="A836" s="93"/>
      <c r="B836" s="123" t="s">
        <v>264</v>
      </c>
      <c r="C836" s="83" t="s">
        <v>83</v>
      </c>
      <c r="D836" s="84"/>
      <c r="E836" s="84"/>
      <c r="F836" s="84"/>
      <c r="G836" s="85"/>
      <c r="H836" s="88">
        <f t="shared" si="146"/>
        <v>0</v>
      </c>
    </row>
    <row r="837" spans="1:8" s="86" customFormat="1" ht="13.8" x14ac:dyDescent="0.25">
      <c r="A837" s="93"/>
      <c r="B837" s="123" t="s">
        <v>265</v>
      </c>
      <c r="C837" s="83" t="s">
        <v>83</v>
      </c>
      <c r="D837" s="84"/>
      <c r="E837" s="84"/>
      <c r="F837" s="84"/>
      <c r="G837" s="85"/>
      <c r="H837" s="88">
        <f t="shared" si="146"/>
        <v>0</v>
      </c>
    </row>
    <row r="838" spans="1:8" s="86" customFormat="1" ht="13.8" x14ac:dyDescent="0.25">
      <c r="A838" s="93"/>
      <c r="B838" s="123" t="s">
        <v>279</v>
      </c>
      <c r="C838" s="83" t="s">
        <v>83</v>
      </c>
      <c r="D838" s="84"/>
      <c r="E838" s="84"/>
      <c r="F838" s="84"/>
      <c r="G838" s="85"/>
      <c r="H838" s="88">
        <f t="shared" si="146"/>
        <v>0</v>
      </c>
    </row>
    <row r="839" spans="1:8" s="86" customFormat="1" ht="13.8" x14ac:dyDescent="0.25">
      <c r="A839" s="93"/>
      <c r="B839" s="123" t="s">
        <v>280</v>
      </c>
      <c r="C839" s="83" t="s">
        <v>83</v>
      </c>
      <c r="D839" s="84"/>
      <c r="E839" s="84"/>
      <c r="F839" s="84"/>
      <c r="G839" s="85"/>
      <c r="H839" s="88">
        <f t="shared" si="146"/>
        <v>0</v>
      </c>
    </row>
    <row r="840" spans="1:8" s="86" customFormat="1" ht="13.8" x14ac:dyDescent="0.25">
      <c r="A840" s="93"/>
      <c r="B840" s="123" t="s">
        <v>268</v>
      </c>
      <c r="C840" s="83" t="s">
        <v>83</v>
      </c>
      <c r="D840" s="84"/>
      <c r="E840" s="84"/>
      <c r="F840" s="84"/>
      <c r="G840" s="85"/>
      <c r="H840" s="88">
        <f t="shared" si="146"/>
        <v>0</v>
      </c>
    </row>
    <row r="841" spans="1:8" s="86" customFormat="1" ht="13.8" x14ac:dyDescent="0.25">
      <c r="A841" s="93"/>
      <c r="B841" s="111"/>
      <c r="C841" s="83"/>
      <c r="D841" s="84"/>
      <c r="E841" s="84"/>
      <c r="F841" s="84"/>
      <c r="G841" s="85"/>
      <c r="H841" s="88"/>
    </row>
    <row r="842" spans="1:8" s="86" customFormat="1" ht="13.8" x14ac:dyDescent="0.25">
      <c r="A842" s="93"/>
      <c r="B842" s="127" t="s">
        <v>284</v>
      </c>
      <c r="C842" s="83"/>
      <c r="D842" s="84"/>
      <c r="E842" s="84"/>
      <c r="F842" s="84"/>
      <c r="G842" s="85"/>
      <c r="H842" s="88"/>
    </row>
    <row r="843" spans="1:8" s="86" customFormat="1" ht="13.8" x14ac:dyDescent="0.25">
      <c r="A843" s="93"/>
      <c r="B843" s="109" t="s">
        <v>285</v>
      </c>
      <c r="C843" s="83" t="s">
        <v>3</v>
      </c>
      <c r="D843" s="84"/>
      <c r="E843" s="84"/>
      <c r="F843" s="84"/>
      <c r="G843" s="85"/>
      <c r="H843" s="88">
        <f t="shared" ref="H843" si="147">G843*(D843+E843+F843)</f>
        <v>0</v>
      </c>
    </row>
    <row r="844" spans="1:8" s="86" customFormat="1" ht="13.8" x14ac:dyDescent="0.25">
      <c r="A844" s="93"/>
      <c r="B844" s="111"/>
      <c r="C844" s="83"/>
      <c r="D844" s="84"/>
      <c r="E844" s="84"/>
      <c r="F844" s="84"/>
      <c r="G844" s="85"/>
      <c r="H844" s="88"/>
    </row>
    <row r="845" spans="1:8" s="86" customFormat="1" ht="13.8" x14ac:dyDescent="0.25">
      <c r="A845" s="93"/>
      <c r="B845" s="127" t="s">
        <v>450</v>
      </c>
      <c r="C845" s="83"/>
      <c r="D845" s="84"/>
      <c r="E845" s="84"/>
      <c r="F845" s="84"/>
      <c r="G845" s="85"/>
      <c r="H845" s="88"/>
    </row>
    <row r="846" spans="1:8" s="86" customFormat="1" ht="27.6" x14ac:dyDescent="0.25">
      <c r="A846" s="93" t="s">
        <v>65</v>
      </c>
      <c r="B846" s="109" t="s">
        <v>451</v>
      </c>
      <c r="C846" s="83" t="s">
        <v>80</v>
      </c>
      <c r="D846" s="84"/>
      <c r="E846" s="84"/>
      <c r="F846" s="84"/>
      <c r="G846" s="85"/>
      <c r="H846" s="88">
        <f t="shared" ref="H846" si="148">G846*(D846+E846+F846)</f>
        <v>0</v>
      </c>
    </row>
    <row r="847" spans="1:8" s="86" customFormat="1" ht="13.8" x14ac:dyDescent="0.25">
      <c r="A847" s="93"/>
      <c r="B847" s="128" t="s">
        <v>241</v>
      </c>
      <c r="C847" s="83"/>
      <c r="D847" s="84"/>
      <c r="E847" s="84"/>
      <c r="F847" s="84"/>
      <c r="G847" s="85"/>
      <c r="H847" s="88"/>
    </row>
    <row r="848" spans="1:8" s="86" customFormat="1" ht="13.8" x14ac:dyDescent="0.25">
      <c r="A848" s="93"/>
      <c r="B848" s="128" t="s">
        <v>242</v>
      </c>
      <c r="C848" s="83"/>
      <c r="D848" s="84"/>
      <c r="E848" s="84"/>
      <c r="F848" s="84"/>
      <c r="G848" s="85"/>
      <c r="H848" s="88"/>
    </row>
    <row r="849" spans="1:8" s="86" customFormat="1" ht="15" customHeight="1" thickBot="1" x14ac:dyDescent="0.3">
      <c r="A849" s="93"/>
      <c r="B849" s="171"/>
      <c r="C849" s="83"/>
      <c r="D849" s="84"/>
      <c r="E849" s="84"/>
      <c r="F849" s="84"/>
      <c r="G849" s="85"/>
      <c r="H849" s="88"/>
    </row>
    <row r="850" spans="1:8" s="112" customFormat="1" ht="15" customHeight="1" thickTop="1" thickBot="1" x14ac:dyDescent="0.3">
      <c r="A850" s="200" t="str">
        <f>CONCATENATE("Sous-total", "  ",A814)</f>
        <v>Sous-total  3.7.7</v>
      </c>
      <c r="B850" s="201"/>
      <c r="C850" s="201"/>
      <c r="D850" s="201"/>
      <c r="E850" s="201"/>
      <c r="F850" s="201"/>
      <c r="G850" s="202"/>
      <c r="H850" s="120">
        <f>SUM(H813:H849)</f>
        <v>0</v>
      </c>
    </row>
    <row r="851" spans="1:8" s="86" customFormat="1" ht="15" customHeight="1" thickTop="1" x14ac:dyDescent="0.25">
      <c r="A851" s="93"/>
      <c r="B851" s="111"/>
      <c r="C851" s="83"/>
      <c r="D851" s="84"/>
      <c r="E851" s="84"/>
      <c r="F851" s="84"/>
      <c r="G851" s="85"/>
      <c r="H851" s="88"/>
    </row>
    <row r="852" spans="1:8" s="86" customFormat="1" ht="15" customHeight="1" x14ac:dyDescent="0.25">
      <c r="A852" s="93" t="s">
        <v>452</v>
      </c>
      <c r="B852" s="111" t="s">
        <v>286</v>
      </c>
      <c r="C852" s="83"/>
      <c r="D852" s="84"/>
      <c r="E852" s="84"/>
      <c r="F852" s="84"/>
      <c r="G852" s="85"/>
      <c r="H852" s="88" t="str">
        <f t="shared" ref="H852" si="149">IF(G852*D852=0,"",G852*D852)</f>
        <v/>
      </c>
    </row>
    <row r="853" spans="1:8" s="86" customFormat="1" ht="15" customHeight="1" x14ac:dyDescent="0.25">
      <c r="A853" s="93"/>
      <c r="B853" s="111"/>
      <c r="C853" s="83"/>
      <c r="D853" s="84"/>
      <c r="E853" s="84"/>
      <c r="F853" s="84"/>
      <c r="G853" s="85"/>
      <c r="H853" s="88"/>
    </row>
    <row r="854" spans="1:8" s="86" customFormat="1" ht="27.6" x14ac:dyDescent="0.25">
      <c r="A854" s="93"/>
      <c r="B854" s="109" t="s">
        <v>287</v>
      </c>
      <c r="C854" s="83" t="s">
        <v>3</v>
      </c>
      <c r="D854" s="84"/>
      <c r="E854" s="84"/>
      <c r="F854" s="84"/>
      <c r="G854" s="85"/>
      <c r="H854" s="88">
        <f t="shared" ref="H854:H855" si="150">G854*(D854+E854+F854)</f>
        <v>0</v>
      </c>
    </row>
    <row r="855" spans="1:8" s="86" customFormat="1" ht="15" customHeight="1" x14ac:dyDescent="0.25">
      <c r="A855" s="93"/>
      <c r="B855" s="111" t="s">
        <v>288</v>
      </c>
      <c r="C855" s="83" t="s">
        <v>3</v>
      </c>
      <c r="D855" s="84"/>
      <c r="E855" s="84"/>
      <c r="F855" s="84"/>
      <c r="G855" s="85"/>
      <c r="H855" s="88">
        <f t="shared" si="150"/>
        <v>0</v>
      </c>
    </row>
    <row r="856" spans="1:8" s="86" customFormat="1" ht="15" customHeight="1" thickBot="1" x14ac:dyDescent="0.3">
      <c r="A856" s="93"/>
      <c r="B856" s="171"/>
      <c r="C856" s="83"/>
      <c r="D856" s="84"/>
      <c r="E856" s="84"/>
      <c r="F856" s="84"/>
      <c r="G856" s="85"/>
      <c r="H856" s="88"/>
    </row>
    <row r="857" spans="1:8" s="112" customFormat="1" ht="15" customHeight="1" thickTop="1" thickBot="1" x14ac:dyDescent="0.3">
      <c r="A857" s="200" t="str">
        <f>CONCATENATE("Sous-total", "  ",A852)</f>
        <v>Sous-total  3.7.8</v>
      </c>
      <c r="B857" s="201"/>
      <c r="C857" s="201"/>
      <c r="D857" s="201"/>
      <c r="E857" s="201"/>
      <c r="F857" s="201"/>
      <c r="G857" s="202"/>
      <c r="H857" s="120">
        <f>SUM(H852:H856)</f>
        <v>0</v>
      </c>
    </row>
    <row r="858" spans="1:8" s="86" customFormat="1" ht="14.4" thickTop="1" x14ac:dyDescent="0.25">
      <c r="A858" s="93"/>
      <c r="B858" s="111"/>
      <c r="C858" s="83"/>
      <c r="D858" s="84"/>
      <c r="E858" s="84"/>
      <c r="F858" s="84"/>
      <c r="G858" s="85"/>
      <c r="H858" s="88"/>
    </row>
    <row r="859" spans="1:8" s="86" customFormat="1" ht="15" customHeight="1" x14ac:dyDescent="0.25">
      <c r="A859" s="93" t="s">
        <v>453</v>
      </c>
      <c r="B859" s="111" t="s">
        <v>289</v>
      </c>
      <c r="C859" s="83"/>
      <c r="D859" s="84"/>
      <c r="E859" s="84"/>
      <c r="F859" s="84"/>
      <c r="G859" s="85"/>
      <c r="H859" s="88" t="str">
        <f>IF(G859*D859=0,"",G859*D859)</f>
        <v/>
      </c>
    </row>
    <row r="860" spans="1:8" s="86" customFormat="1" ht="15" customHeight="1" x14ac:dyDescent="0.25">
      <c r="A860" s="93"/>
      <c r="B860" s="111"/>
      <c r="C860" s="83"/>
      <c r="D860" s="84"/>
      <c r="E860" s="84"/>
      <c r="F860" s="84"/>
      <c r="G860" s="85"/>
      <c r="H860" s="88"/>
    </row>
    <row r="861" spans="1:8" s="86" customFormat="1" ht="14.4" customHeight="1" x14ac:dyDescent="0.25">
      <c r="A861" s="93" t="s">
        <v>65</v>
      </c>
      <c r="B861" s="109" t="s">
        <v>454</v>
      </c>
      <c r="C861" s="83" t="s">
        <v>80</v>
      </c>
      <c r="D861" s="84"/>
      <c r="E861" s="84"/>
      <c r="F861" s="84"/>
      <c r="G861" s="85"/>
      <c r="H861" s="88">
        <f t="shared" ref="H861" si="151">G861*(D861+E861+F861)</f>
        <v>0</v>
      </c>
    </row>
    <row r="862" spans="1:8" s="86" customFormat="1" ht="13.8" x14ac:dyDescent="0.25">
      <c r="A862" s="93"/>
      <c r="B862" s="124" t="s">
        <v>455</v>
      </c>
      <c r="C862" s="83"/>
      <c r="D862" s="84"/>
      <c r="E862" s="84"/>
      <c r="F862" s="84"/>
      <c r="G862" s="85"/>
      <c r="H862" s="88"/>
    </row>
    <row r="863" spans="1:8" s="86" customFormat="1" ht="13.8" x14ac:dyDescent="0.25">
      <c r="A863" s="93"/>
      <c r="B863" s="121" t="s">
        <v>221</v>
      </c>
      <c r="C863" s="83"/>
      <c r="D863" s="84"/>
      <c r="E863" s="84"/>
      <c r="F863" s="84"/>
      <c r="G863" s="85"/>
      <c r="H863" s="88"/>
    </row>
    <row r="864" spans="1:8" s="86" customFormat="1" ht="13.8" x14ac:dyDescent="0.25">
      <c r="A864" s="93"/>
      <c r="B864" s="121" t="s">
        <v>222</v>
      </c>
      <c r="C864" s="83"/>
      <c r="D864" s="84"/>
      <c r="E864" s="84"/>
      <c r="F864" s="84"/>
      <c r="G864" s="85"/>
      <c r="H864" s="88"/>
    </row>
    <row r="865" spans="1:8" s="86" customFormat="1" ht="13.8" x14ac:dyDescent="0.25">
      <c r="A865" s="93"/>
      <c r="B865" s="124" t="s">
        <v>290</v>
      </c>
      <c r="C865" s="83"/>
      <c r="D865" s="84"/>
      <c r="E865" s="84"/>
      <c r="F865" s="84"/>
      <c r="G865" s="85"/>
      <c r="H865" s="88"/>
    </row>
    <row r="866" spans="1:8" s="86" customFormat="1" ht="13.8" x14ac:dyDescent="0.25">
      <c r="A866" s="93"/>
      <c r="B866" s="121" t="s">
        <v>221</v>
      </c>
      <c r="C866" s="83"/>
      <c r="D866" s="84"/>
      <c r="E866" s="84"/>
      <c r="F866" s="84"/>
      <c r="G866" s="85"/>
      <c r="H866" s="88"/>
    </row>
    <row r="867" spans="1:8" s="86" customFormat="1" ht="13.8" x14ac:dyDescent="0.25">
      <c r="A867" s="93"/>
      <c r="B867" s="121" t="s">
        <v>222</v>
      </c>
      <c r="C867" s="83"/>
      <c r="D867" s="84"/>
      <c r="E867" s="84"/>
      <c r="F867" s="84"/>
      <c r="G867" s="85"/>
      <c r="H867" s="88"/>
    </row>
    <row r="868" spans="1:8" s="86" customFormat="1" ht="27.6" x14ac:dyDescent="0.25">
      <c r="A868" s="93"/>
      <c r="B868" s="124" t="s">
        <v>456</v>
      </c>
      <c r="C868" s="83"/>
      <c r="D868" s="84"/>
      <c r="E868" s="84"/>
      <c r="F868" s="84"/>
      <c r="G868" s="85"/>
      <c r="H868" s="88"/>
    </row>
    <row r="869" spans="1:8" s="86" customFormat="1" ht="15" customHeight="1" x14ac:dyDescent="0.25">
      <c r="A869" s="93"/>
      <c r="B869" s="111"/>
      <c r="C869" s="83"/>
      <c r="D869" s="84"/>
      <c r="E869" s="84"/>
      <c r="F869" s="84"/>
      <c r="G869" s="85"/>
      <c r="H869" s="88"/>
    </row>
    <row r="870" spans="1:8" s="86" customFormat="1" ht="14.4" customHeight="1" x14ac:dyDescent="0.25">
      <c r="A870" s="93" t="s">
        <v>65</v>
      </c>
      <c r="B870" s="109" t="s">
        <v>457</v>
      </c>
      <c r="C870" s="83" t="s">
        <v>80</v>
      </c>
      <c r="D870" s="84"/>
      <c r="E870" s="84"/>
      <c r="F870" s="84"/>
      <c r="G870" s="85"/>
      <c r="H870" s="88">
        <f t="shared" ref="H870" si="152">G870*(D870+E870+F870)</f>
        <v>0</v>
      </c>
    </row>
    <row r="871" spans="1:8" s="86" customFormat="1" ht="27.6" x14ac:dyDescent="0.25">
      <c r="A871" s="93"/>
      <c r="B871" s="124" t="s">
        <v>490</v>
      </c>
      <c r="C871" s="83"/>
      <c r="D871" s="84"/>
      <c r="E871" s="84"/>
      <c r="F871" s="84"/>
      <c r="G871" s="85"/>
      <c r="H871" s="88"/>
    </row>
    <row r="872" spans="1:8" s="86" customFormat="1" ht="13.8" x14ac:dyDescent="0.25">
      <c r="A872" s="93"/>
      <c r="B872" s="121" t="s">
        <v>221</v>
      </c>
      <c r="C872" s="83"/>
      <c r="D872" s="84"/>
      <c r="E872" s="84"/>
      <c r="F872" s="84"/>
      <c r="G872" s="85"/>
      <c r="H872" s="88"/>
    </row>
    <row r="873" spans="1:8" s="86" customFormat="1" ht="13.8" x14ac:dyDescent="0.25">
      <c r="A873" s="93"/>
      <c r="B873" s="121" t="s">
        <v>222</v>
      </c>
      <c r="C873" s="83"/>
      <c r="D873" s="84"/>
      <c r="E873" s="84"/>
      <c r="F873" s="84"/>
      <c r="G873" s="85"/>
      <c r="H873" s="88"/>
    </row>
    <row r="874" spans="1:8" s="86" customFormat="1" ht="13.8" x14ac:dyDescent="0.25">
      <c r="A874" s="93"/>
      <c r="B874" s="124" t="s">
        <v>331</v>
      </c>
      <c r="C874" s="83"/>
      <c r="D874" s="84"/>
      <c r="E874" s="84"/>
      <c r="F874" s="84"/>
      <c r="G874" s="85"/>
      <c r="H874" s="88"/>
    </row>
    <row r="875" spans="1:8" s="86" customFormat="1" ht="13.8" x14ac:dyDescent="0.25">
      <c r="A875" s="93"/>
      <c r="B875" s="121" t="s">
        <v>221</v>
      </c>
      <c r="C875" s="83"/>
      <c r="D875" s="84"/>
      <c r="E875" s="84"/>
      <c r="F875" s="84"/>
      <c r="G875" s="85"/>
      <c r="H875" s="88"/>
    </row>
    <row r="876" spans="1:8" s="86" customFormat="1" ht="13.8" x14ac:dyDescent="0.25">
      <c r="A876" s="93"/>
      <c r="B876" s="121" t="s">
        <v>222</v>
      </c>
      <c r="C876" s="83"/>
      <c r="D876" s="84"/>
      <c r="E876" s="84"/>
      <c r="F876" s="84"/>
      <c r="G876" s="85"/>
      <c r="H876" s="88"/>
    </row>
    <row r="877" spans="1:8" s="86" customFormat="1" ht="27.6" x14ac:dyDescent="0.25">
      <c r="A877" s="93"/>
      <c r="B877" s="124" t="s">
        <v>456</v>
      </c>
      <c r="C877" s="83"/>
      <c r="D877" s="84"/>
      <c r="E877" s="84"/>
      <c r="F877" s="84"/>
      <c r="G877" s="85"/>
      <c r="H877" s="88"/>
    </row>
    <row r="878" spans="1:8" s="86" customFormat="1" ht="15" customHeight="1" x14ac:dyDescent="0.25">
      <c r="A878" s="93"/>
      <c r="B878" s="111"/>
      <c r="C878" s="83"/>
      <c r="D878" s="84"/>
      <c r="E878" s="84"/>
      <c r="F878" s="84"/>
      <c r="G878" s="85"/>
      <c r="H878" s="88"/>
    </row>
    <row r="879" spans="1:8" s="86" customFormat="1" ht="14.4" customHeight="1" x14ac:dyDescent="0.25">
      <c r="A879" s="93" t="s">
        <v>65</v>
      </c>
      <c r="B879" s="111" t="s">
        <v>459</v>
      </c>
      <c r="C879" s="83" t="s">
        <v>80</v>
      </c>
      <c r="D879" s="84"/>
      <c r="E879" s="84"/>
      <c r="F879" s="84"/>
      <c r="G879" s="85"/>
      <c r="H879" s="88">
        <f t="shared" ref="H879" si="153">G879*(D879+E879+F879)</f>
        <v>0</v>
      </c>
    </row>
    <row r="880" spans="1:8" s="86" customFormat="1" ht="27.6" x14ac:dyDescent="0.25">
      <c r="A880" s="93"/>
      <c r="B880" s="124" t="s">
        <v>458</v>
      </c>
      <c r="C880" s="83"/>
      <c r="D880" s="84"/>
      <c r="E880" s="84"/>
      <c r="F880" s="84"/>
      <c r="G880" s="85"/>
      <c r="H880" s="88"/>
    </row>
    <row r="881" spans="1:8" s="86" customFormat="1" ht="13.8" x14ac:dyDescent="0.25">
      <c r="A881" s="93"/>
      <c r="B881" s="121" t="s">
        <v>221</v>
      </c>
      <c r="C881" s="83"/>
      <c r="D881" s="84"/>
      <c r="E881" s="84"/>
      <c r="F881" s="84"/>
      <c r="G881" s="85"/>
      <c r="H881" s="88"/>
    </row>
    <row r="882" spans="1:8" s="86" customFormat="1" ht="13.8" x14ac:dyDescent="0.25">
      <c r="A882" s="93"/>
      <c r="B882" s="121" t="s">
        <v>222</v>
      </c>
      <c r="C882" s="83"/>
      <c r="D882" s="84"/>
      <c r="E882" s="84"/>
      <c r="F882" s="84"/>
      <c r="G882" s="85"/>
      <c r="H882" s="88"/>
    </row>
    <row r="883" spans="1:8" s="86" customFormat="1" ht="13.8" x14ac:dyDescent="0.25">
      <c r="A883" s="93"/>
      <c r="B883" s="124" t="s">
        <v>470</v>
      </c>
      <c r="C883" s="83"/>
      <c r="D883" s="84"/>
      <c r="E883" s="84"/>
      <c r="F883" s="84"/>
      <c r="G883" s="85"/>
      <c r="H883" s="88"/>
    </row>
    <row r="884" spans="1:8" s="86" customFormat="1" ht="13.8" x14ac:dyDescent="0.25">
      <c r="A884" s="93"/>
      <c r="B884" s="121" t="s">
        <v>221</v>
      </c>
      <c r="C884" s="83"/>
      <c r="D884" s="84"/>
      <c r="E884" s="84"/>
      <c r="F884" s="84"/>
      <c r="G884" s="85"/>
      <c r="H884" s="88"/>
    </row>
    <row r="885" spans="1:8" s="86" customFormat="1" ht="13.8" x14ac:dyDescent="0.25">
      <c r="A885" s="93"/>
      <c r="B885" s="121" t="s">
        <v>222</v>
      </c>
      <c r="C885" s="83"/>
      <c r="D885" s="84"/>
      <c r="E885" s="84"/>
      <c r="F885" s="84"/>
      <c r="G885" s="85"/>
      <c r="H885" s="88"/>
    </row>
    <row r="886" spans="1:8" s="86" customFormat="1" ht="15" customHeight="1" x14ac:dyDescent="0.25">
      <c r="A886" s="93"/>
      <c r="B886" s="111"/>
      <c r="C886" s="83"/>
      <c r="D886" s="84"/>
      <c r="E886" s="84"/>
      <c r="F886" s="84"/>
      <c r="G886" s="85"/>
      <c r="H886" s="88"/>
    </row>
    <row r="887" spans="1:8" s="86" customFormat="1" ht="14.4" customHeight="1" x14ac:dyDescent="0.25">
      <c r="A887" s="93" t="s">
        <v>65</v>
      </c>
      <c r="B887" s="111" t="s">
        <v>460</v>
      </c>
      <c r="C887" s="83" t="s">
        <v>80</v>
      </c>
      <c r="D887" s="84"/>
      <c r="E887" s="84"/>
      <c r="F887" s="84"/>
      <c r="G887" s="85"/>
      <c r="H887" s="88">
        <f t="shared" ref="H887" si="154">G887*(D887+E887+F887)</f>
        <v>0</v>
      </c>
    </row>
    <row r="888" spans="1:8" s="86" customFormat="1" ht="27.6" x14ac:dyDescent="0.25">
      <c r="A888" s="93"/>
      <c r="B888" s="124" t="s">
        <v>461</v>
      </c>
      <c r="C888" s="83"/>
      <c r="D888" s="84"/>
      <c r="E888" s="84"/>
      <c r="F888" s="84"/>
      <c r="G888" s="85"/>
      <c r="H888" s="88"/>
    </row>
    <row r="889" spans="1:8" s="86" customFormat="1" ht="13.8" x14ac:dyDescent="0.25">
      <c r="A889" s="93"/>
      <c r="B889" s="121" t="s">
        <v>221</v>
      </c>
      <c r="C889" s="83"/>
      <c r="D889" s="84"/>
      <c r="E889" s="84"/>
      <c r="F889" s="84"/>
      <c r="G889" s="85"/>
      <c r="H889" s="88"/>
    </row>
    <row r="890" spans="1:8" s="86" customFormat="1" ht="13.8" x14ac:dyDescent="0.25">
      <c r="A890" s="93"/>
      <c r="B890" s="121" t="s">
        <v>222</v>
      </c>
      <c r="C890" s="83"/>
      <c r="D890" s="84"/>
      <c r="E890" s="84"/>
      <c r="F890" s="84"/>
      <c r="G890" s="85"/>
      <c r="H890" s="88"/>
    </row>
    <row r="891" spans="1:8" s="86" customFormat="1" ht="27.6" x14ac:dyDescent="0.25">
      <c r="A891" s="93"/>
      <c r="B891" s="124" t="s">
        <v>471</v>
      </c>
      <c r="C891" s="83"/>
      <c r="D891" s="84"/>
      <c r="E891" s="84"/>
      <c r="F891" s="84"/>
      <c r="G891" s="85"/>
      <c r="H891" s="88"/>
    </row>
    <row r="892" spans="1:8" s="86" customFormat="1" ht="13.8" x14ac:dyDescent="0.25">
      <c r="A892" s="93"/>
      <c r="B892" s="121" t="s">
        <v>221</v>
      </c>
      <c r="C892" s="83"/>
      <c r="D892" s="84"/>
      <c r="E892" s="84"/>
      <c r="F892" s="84"/>
      <c r="G892" s="85"/>
      <c r="H892" s="88"/>
    </row>
    <row r="893" spans="1:8" s="86" customFormat="1" ht="13.8" x14ac:dyDescent="0.25">
      <c r="A893" s="93"/>
      <c r="B893" s="121" t="s">
        <v>222</v>
      </c>
      <c r="C893" s="83"/>
      <c r="D893" s="84"/>
      <c r="E893" s="84"/>
      <c r="F893" s="84"/>
      <c r="G893" s="85"/>
      <c r="H893" s="88"/>
    </row>
    <row r="894" spans="1:8" s="86" customFormat="1" ht="15" customHeight="1" x14ac:dyDescent="0.25">
      <c r="A894" s="93"/>
      <c r="B894" s="111"/>
      <c r="C894" s="83"/>
      <c r="D894" s="84"/>
      <c r="E894" s="84"/>
      <c r="F894" s="84"/>
      <c r="G894" s="85"/>
      <c r="H894" s="88"/>
    </row>
    <row r="895" spans="1:8" s="86" customFormat="1" ht="14.4" customHeight="1" x14ac:dyDescent="0.25">
      <c r="A895" s="93" t="s">
        <v>65</v>
      </c>
      <c r="B895" s="111" t="s">
        <v>462</v>
      </c>
      <c r="C895" s="83" t="s">
        <v>80</v>
      </c>
      <c r="D895" s="84"/>
      <c r="E895" s="84"/>
      <c r="F895" s="84"/>
      <c r="G895" s="85"/>
      <c r="H895" s="88">
        <f t="shared" ref="H895" si="155">G895*(D895+E895+F895)</f>
        <v>0</v>
      </c>
    </row>
    <row r="896" spans="1:8" s="86" customFormat="1" ht="41.4" x14ac:dyDescent="0.25">
      <c r="A896" s="93"/>
      <c r="B896" s="124" t="s">
        <v>466</v>
      </c>
      <c r="C896" s="83"/>
      <c r="D896" s="84"/>
      <c r="E896" s="84"/>
      <c r="F896" s="84"/>
      <c r="G896" s="85"/>
      <c r="H896" s="88"/>
    </row>
    <row r="897" spans="1:8" s="86" customFormat="1" ht="13.8" x14ac:dyDescent="0.25">
      <c r="A897" s="93"/>
      <c r="B897" s="121" t="s">
        <v>221</v>
      </c>
      <c r="C897" s="83"/>
      <c r="D897" s="84"/>
      <c r="E897" s="84"/>
      <c r="F897" s="84"/>
      <c r="G897" s="85"/>
      <c r="H897" s="88"/>
    </row>
    <row r="898" spans="1:8" s="86" customFormat="1" ht="13.8" x14ac:dyDescent="0.25">
      <c r="A898" s="93"/>
      <c r="B898" s="121" t="s">
        <v>222</v>
      </c>
      <c r="C898" s="83"/>
      <c r="D898" s="84"/>
      <c r="E898" s="84"/>
      <c r="F898" s="84"/>
      <c r="G898" s="85"/>
      <c r="H898" s="88"/>
    </row>
    <row r="899" spans="1:8" s="86" customFormat="1" ht="27.6" x14ac:dyDescent="0.25">
      <c r="A899" s="93"/>
      <c r="B899" s="124" t="s">
        <v>463</v>
      </c>
      <c r="C899" s="83"/>
      <c r="D899" s="84"/>
      <c r="E899" s="84"/>
      <c r="F899" s="84"/>
      <c r="G899" s="85"/>
      <c r="H899" s="88"/>
    </row>
    <row r="900" spans="1:8" s="86" customFormat="1" ht="13.8" x14ac:dyDescent="0.25">
      <c r="A900" s="93"/>
      <c r="B900" s="121" t="s">
        <v>221</v>
      </c>
      <c r="C900" s="83"/>
      <c r="D900" s="84"/>
      <c r="E900" s="84"/>
      <c r="F900" s="84"/>
      <c r="G900" s="85"/>
      <c r="H900" s="88"/>
    </row>
    <row r="901" spans="1:8" s="86" customFormat="1" ht="13.8" x14ac:dyDescent="0.25">
      <c r="A901" s="93"/>
      <c r="B901" s="121" t="s">
        <v>222</v>
      </c>
      <c r="C901" s="83"/>
      <c r="D901" s="84"/>
      <c r="E901" s="84"/>
      <c r="F901" s="84"/>
      <c r="G901" s="85"/>
      <c r="H901" s="88"/>
    </row>
    <row r="902" spans="1:8" s="86" customFormat="1" ht="27.6" x14ac:dyDescent="0.25">
      <c r="A902" s="93"/>
      <c r="B902" s="124" t="s">
        <v>465</v>
      </c>
      <c r="C902" s="83"/>
      <c r="D902" s="84"/>
      <c r="E902" s="84"/>
      <c r="F902" s="84"/>
      <c r="G902" s="85"/>
      <c r="H902" s="88"/>
    </row>
    <row r="903" spans="1:8" s="86" customFormat="1" ht="13.8" x14ac:dyDescent="0.25">
      <c r="A903" s="93"/>
      <c r="B903" s="121" t="s">
        <v>221</v>
      </c>
      <c r="C903" s="83"/>
      <c r="D903" s="84"/>
      <c r="E903" s="84"/>
      <c r="F903" s="84"/>
      <c r="G903" s="85"/>
      <c r="H903" s="88"/>
    </row>
    <row r="904" spans="1:8" s="86" customFormat="1" ht="13.8" x14ac:dyDescent="0.25">
      <c r="A904" s="93"/>
      <c r="B904" s="121" t="s">
        <v>222</v>
      </c>
      <c r="C904" s="83"/>
      <c r="D904" s="84"/>
      <c r="E904" s="84"/>
      <c r="F904" s="84"/>
      <c r="G904" s="85"/>
      <c r="H904" s="88"/>
    </row>
    <row r="905" spans="1:8" s="86" customFormat="1" ht="15" customHeight="1" x14ac:dyDescent="0.25">
      <c r="A905" s="93"/>
      <c r="B905" s="111"/>
      <c r="C905" s="83"/>
      <c r="D905" s="84"/>
      <c r="E905" s="84"/>
      <c r="F905" s="84"/>
      <c r="G905" s="85"/>
      <c r="H905" s="88"/>
    </row>
    <row r="906" spans="1:8" s="86" customFormat="1" ht="14.4" customHeight="1" x14ac:dyDescent="0.25">
      <c r="A906" s="93" t="s">
        <v>65</v>
      </c>
      <c r="B906" s="111" t="s">
        <v>467</v>
      </c>
      <c r="C906" s="83" t="s">
        <v>80</v>
      </c>
      <c r="D906" s="84"/>
      <c r="E906" s="84"/>
      <c r="F906" s="84"/>
      <c r="G906" s="85"/>
      <c r="H906" s="88">
        <f t="shared" ref="H906" si="156">G906*(D906+E906+F906)</f>
        <v>0</v>
      </c>
    </row>
    <row r="907" spans="1:8" s="86" customFormat="1" ht="27.6" x14ac:dyDescent="0.25">
      <c r="A907" s="93"/>
      <c r="B907" s="124" t="s">
        <v>465</v>
      </c>
      <c r="C907" s="83"/>
      <c r="D907" s="84"/>
      <c r="E907" s="84"/>
      <c r="F907" s="84"/>
      <c r="G907" s="85"/>
      <c r="H907" s="88"/>
    </row>
    <row r="908" spans="1:8" s="86" customFormat="1" ht="13.8" x14ac:dyDescent="0.25">
      <c r="A908" s="93"/>
      <c r="B908" s="121" t="s">
        <v>221</v>
      </c>
      <c r="C908" s="83"/>
      <c r="D908" s="84"/>
      <c r="E908" s="84"/>
      <c r="F908" s="84"/>
      <c r="G908" s="85"/>
      <c r="H908" s="88"/>
    </row>
    <row r="909" spans="1:8" s="86" customFormat="1" ht="13.8" x14ac:dyDescent="0.25">
      <c r="A909" s="93"/>
      <c r="B909" s="121" t="s">
        <v>222</v>
      </c>
      <c r="C909" s="83"/>
      <c r="D909" s="84"/>
      <c r="E909" s="84"/>
      <c r="F909" s="84"/>
      <c r="G909" s="85"/>
      <c r="H909" s="88"/>
    </row>
    <row r="910" spans="1:8" s="86" customFormat="1" ht="27.6" x14ac:dyDescent="0.25">
      <c r="A910" s="93"/>
      <c r="B910" s="124" t="s">
        <v>464</v>
      </c>
      <c r="C910" s="83"/>
      <c r="D910" s="84"/>
      <c r="E910" s="84"/>
      <c r="F910" s="84"/>
      <c r="G910" s="85"/>
      <c r="H910" s="88"/>
    </row>
    <row r="911" spans="1:8" s="86" customFormat="1" ht="15" customHeight="1" x14ac:dyDescent="0.25">
      <c r="A911" s="93"/>
      <c r="B911" s="124"/>
      <c r="C911" s="83"/>
      <c r="D911" s="84"/>
      <c r="E911" s="84"/>
      <c r="F911" s="84"/>
      <c r="G911" s="85"/>
      <c r="H911" s="88"/>
    </row>
    <row r="912" spans="1:8" s="86" customFormat="1" ht="14.4" customHeight="1" x14ac:dyDescent="0.25">
      <c r="A912" s="93" t="s">
        <v>65</v>
      </c>
      <c r="B912" s="111" t="s">
        <v>468</v>
      </c>
      <c r="C912" s="83" t="s">
        <v>80</v>
      </c>
      <c r="D912" s="84"/>
      <c r="E912" s="84"/>
      <c r="F912" s="84"/>
      <c r="G912" s="85"/>
      <c r="H912" s="88">
        <f t="shared" ref="H912" si="157">G912*(D912+E912+F912)</f>
        <v>0</v>
      </c>
    </row>
    <row r="913" spans="1:8" s="86" customFormat="1" ht="27.6" x14ac:dyDescent="0.25">
      <c r="A913" s="93"/>
      <c r="B913" s="124" t="s">
        <v>469</v>
      </c>
      <c r="C913" s="83"/>
      <c r="D913" s="84"/>
      <c r="E913" s="84"/>
      <c r="F913" s="84"/>
      <c r="G913" s="85"/>
      <c r="H913" s="88"/>
    </row>
    <row r="914" spans="1:8" s="86" customFormat="1" ht="13.8" x14ac:dyDescent="0.25">
      <c r="A914" s="93"/>
      <c r="B914" s="121" t="s">
        <v>221</v>
      </c>
      <c r="C914" s="83"/>
      <c r="D914" s="84"/>
      <c r="E914" s="84"/>
      <c r="F914" s="84"/>
      <c r="G914" s="85"/>
      <c r="H914" s="88"/>
    </row>
    <row r="915" spans="1:8" s="86" customFormat="1" ht="13.8" x14ac:dyDescent="0.25">
      <c r="A915" s="93"/>
      <c r="B915" s="121" t="s">
        <v>222</v>
      </c>
      <c r="C915" s="83"/>
      <c r="D915" s="84"/>
      <c r="E915" s="84"/>
      <c r="F915" s="84"/>
      <c r="G915" s="85"/>
      <c r="H915" s="88"/>
    </row>
    <row r="916" spans="1:8" s="86" customFormat="1" ht="27.6" x14ac:dyDescent="0.25">
      <c r="A916" s="93"/>
      <c r="B916" s="124" t="s">
        <v>291</v>
      </c>
      <c r="C916" s="83"/>
      <c r="D916" s="84"/>
      <c r="E916" s="84"/>
      <c r="F916" s="84"/>
      <c r="G916" s="85"/>
      <c r="H916" s="88"/>
    </row>
    <row r="917" spans="1:8" s="86" customFormat="1" ht="13.8" x14ac:dyDescent="0.25">
      <c r="A917" s="93"/>
      <c r="B917" s="121" t="s">
        <v>221</v>
      </c>
      <c r="C917" s="83"/>
      <c r="D917" s="84"/>
      <c r="E917" s="84"/>
      <c r="F917" s="84"/>
      <c r="G917" s="85"/>
      <c r="H917" s="88"/>
    </row>
    <row r="918" spans="1:8" s="86" customFormat="1" ht="13.8" x14ac:dyDescent="0.25">
      <c r="A918" s="93"/>
      <c r="B918" s="121" t="s">
        <v>222</v>
      </c>
      <c r="C918" s="83"/>
      <c r="D918" s="84"/>
      <c r="E918" s="84"/>
      <c r="F918" s="84"/>
      <c r="G918" s="85"/>
      <c r="H918" s="88"/>
    </row>
    <row r="919" spans="1:8" s="86" customFormat="1" ht="15" customHeight="1" x14ac:dyDescent="0.25">
      <c r="A919" s="93"/>
      <c r="B919" s="124"/>
      <c r="C919" s="83"/>
      <c r="D919" s="84"/>
      <c r="E919" s="84"/>
      <c r="F919" s="84"/>
      <c r="G919" s="85"/>
      <c r="H919" s="88"/>
    </row>
    <row r="920" spans="1:8" s="86" customFormat="1" ht="14.4" customHeight="1" x14ac:dyDescent="0.25">
      <c r="A920" s="93" t="s">
        <v>65</v>
      </c>
      <c r="B920" s="111" t="s">
        <v>472</v>
      </c>
      <c r="C920" s="83" t="s">
        <v>80</v>
      </c>
      <c r="D920" s="84"/>
      <c r="E920" s="84"/>
      <c r="F920" s="84"/>
      <c r="G920" s="85"/>
      <c r="H920" s="88">
        <f t="shared" ref="H920" si="158">G920*(D920+E920+F920)</f>
        <v>0</v>
      </c>
    </row>
    <row r="921" spans="1:8" s="86" customFormat="1" ht="27.6" x14ac:dyDescent="0.25">
      <c r="A921" s="93"/>
      <c r="B921" s="124" t="s">
        <v>292</v>
      </c>
      <c r="C921" s="83"/>
      <c r="D921" s="84"/>
      <c r="E921" s="84"/>
      <c r="F921" s="84"/>
      <c r="G921" s="85"/>
      <c r="H921" s="88"/>
    </row>
    <row r="922" spans="1:8" s="86" customFormat="1" ht="13.8" x14ac:dyDescent="0.25">
      <c r="A922" s="93"/>
      <c r="B922" s="121" t="s">
        <v>221</v>
      </c>
      <c r="C922" s="83"/>
      <c r="D922" s="84"/>
      <c r="E922" s="84"/>
      <c r="F922" s="84"/>
      <c r="G922" s="85"/>
      <c r="H922" s="88"/>
    </row>
    <row r="923" spans="1:8" s="86" customFormat="1" ht="13.8" x14ac:dyDescent="0.25">
      <c r="A923" s="93"/>
      <c r="B923" s="121" t="s">
        <v>222</v>
      </c>
      <c r="C923" s="83"/>
      <c r="D923" s="84"/>
      <c r="E923" s="84"/>
      <c r="F923" s="84"/>
      <c r="G923" s="85"/>
      <c r="H923" s="88"/>
    </row>
    <row r="924" spans="1:8" s="86" customFormat="1" ht="27.6" x14ac:dyDescent="0.25">
      <c r="A924" s="93"/>
      <c r="B924" s="124" t="s">
        <v>293</v>
      </c>
      <c r="C924" s="83"/>
      <c r="D924" s="84"/>
      <c r="E924" s="84"/>
      <c r="F924" s="84"/>
      <c r="G924" s="85"/>
      <c r="H924" s="88"/>
    </row>
    <row r="925" spans="1:8" s="86" customFormat="1" ht="13.8" x14ac:dyDescent="0.25">
      <c r="A925" s="93"/>
      <c r="B925" s="121" t="s">
        <v>221</v>
      </c>
      <c r="C925" s="83"/>
      <c r="D925" s="84"/>
      <c r="E925" s="84"/>
      <c r="F925" s="84"/>
      <c r="G925" s="85"/>
      <c r="H925" s="88"/>
    </row>
    <row r="926" spans="1:8" s="86" customFormat="1" ht="13.8" x14ac:dyDescent="0.25">
      <c r="A926" s="93"/>
      <c r="B926" s="121" t="s">
        <v>222</v>
      </c>
      <c r="C926" s="83"/>
      <c r="D926" s="84"/>
      <c r="E926" s="84"/>
      <c r="F926" s="84"/>
      <c r="G926" s="85"/>
      <c r="H926" s="88"/>
    </row>
    <row r="927" spans="1:8" s="86" customFormat="1" ht="15" customHeight="1" x14ac:dyDescent="0.25">
      <c r="A927" s="93"/>
      <c r="B927" s="111"/>
      <c r="C927" s="83"/>
      <c r="D927" s="84"/>
      <c r="E927" s="84"/>
      <c r="F927" s="84"/>
      <c r="G927" s="85"/>
      <c r="H927" s="88"/>
    </row>
    <row r="928" spans="1:8" s="86" customFormat="1" ht="27.6" x14ac:dyDescent="0.25">
      <c r="A928" s="93"/>
      <c r="B928" s="111" t="s">
        <v>473</v>
      </c>
      <c r="C928" s="83" t="s">
        <v>80</v>
      </c>
      <c r="D928" s="84"/>
      <c r="E928" s="84"/>
      <c r="F928" s="84"/>
      <c r="G928" s="85"/>
      <c r="H928" s="88">
        <f t="shared" ref="H928" si="159">G928*(D928+E928+F928)</f>
        <v>0</v>
      </c>
    </row>
    <row r="929" spans="1:8" s="86" customFormat="1" ht="15" customHeight="1" x14ac:dyDescent="0.25">
      <c r="A929" s="93"/>
      <c r="B929" s="124"/>
      <c r="C929" s="83"/>
      <c r="D929" s="84"/>
      <c r="E929" s="84"/>
      <c r="F929" s="84"/>
      <c r="G929" s="85"/>
      <c r="H929" s="88"/>
    </row>
    <row r="930" spans="1:8" s="86" customFormat="1" ht="14.4" customHeight="1" x14ac:dyDescent="0.25">
      <c r="A930" s="93" t="s">
        <v>65</v>
      </c>
      <c r="B930" s="111" t="s">
        <v>475</v>
      </c>
      <c r="C930" s="83" t="s">
        <v>80</v>
      </c>
      <c r="D930" s="84"/>
      <c r="E930" s="84"/>
      <c r="F930" s="84"/>
      <c r="G930" s="85"/>
      <c r="H930" s="88">
        <f t="shared" ref="H930" si="160">G930*(D930+E930+F930)</f>
        <v>0</v>
      </c>
    </row>
    <row r="931" spans="1:8" s="86" customFormat="1" ht="27.6" x14ac:dyDescent="0.25">
      <c r="A931" s="93"/>
      <c r="B931" s="124" t="s">
        <v>474</v>
      </c>
      <c r="C931" s="83"/>
      <c r="D931" s="84"/>
      <c r="E931" s="84"/>
      <c r="F931" s="84"/>
      <c r="G931" s="85"/>
      <c r="H931" s="88"/>
    </row>
    <row r="932" spans="1:8" s="86" customFormat="1" ht="13.8" x14ac:dyDescent="0.25">
      <c r="A932" s="93"/>
      <c r="B932" s="121" t="s">
        <v>221</v>
      </c>
      <c r="C932" s="83"/>
      <c r="D932" s="84"/>
      <c r="E932" s="84"/>
      <c r="F932" s="84"/>
      <c r="G932" s="85"/>
      <c r="H932" s="88"/>
    </row>
    <row r="933" spans="1:8" s="86" customFormat="1" ht="13.8" x14ac:dyDescent="0.25">
      <c r="A933" s="93"/>
      <c r="B933" s="121" t="s">
        <v>222</v>
      </c>
      <c r="C933" s="83"/>
      <c r="D933" s="84"/>
      <c r="E933" s="84"/>
      <c r="F933" s="84"/>
      <c r="G933" s="85"/>
      <c r="H933" s="88"/>
    </row>
    <row r="934" spans="1:8" s="86" customFormat="1" ht="15" customHeight="1" x14ac:dyDescent="0.25">
      <c r="A934" s="93"/>
      <c r="B934" s="124"/>
      <c r="C934" s="83"/>
      <c r="D934" s="84"/>
      <c r="E934" s="84"/>
      <c r="F934" s="84"/>
      <c r="G934" s="85"/>
      <c r="H934" s="88"/>
    </row>
    <row r="935" spans="1:8" s="86" customFormat="1" ht="14.4" customHeight="1" x14ac:dyDescent="0.25">
      <c r="A935" s="93" t="s">
        <v>65</v>
      </c>
      <c r="B935" s="111" t="s">
        <v>476</v>
      </c>
      <c r="C935" s="83" t="s">
        <v>80</v>
      </c>
      <c r="D935" s="84"/>
      <c r="E935" s="84"/>
      <c r="F935" s="84"/>
      <c r="G935" s="85"/>
      <c r="H935" s="88">
        <f t="shared" ref="H935" si="161">G935*(D935+E935+F935)</f>
        <v>0</v>
      </c>
    </row>
    <row r="936" spans="1:8" s="86" customFormat="1" ht="41.4" x14ac:dyDescent="0.25">
      <c r="A936" s="93"/>
      <c r="B936" s="124" t="s">
        <v>477</v>
      </c>
      <c r="C936" s="83"/>
      <c r="D936" s="84"/>
      <c r="E936" s="84"/>
      <c r="F936" s="84"/>
      <c r="G936" s="85"/>
      <c r="H936" s="88"/>
    </row>
    <row r="937" spans="1:8" s="86" customFormat="1" ht="13.8" x14ac:dyDescent="0.25">
      <c r="A937" s="93"/>
      <c r="B937" s="121" t="s">
        <v>221</v>
      </c>
      <c r="C937" s="83"/>
      <c r="D937" s="84"/>
      <c r="E937" s="84"/>
      <c r="F937" s="84"/>
      <c r="G937" s="85"/>
      <c r="H937" s="88"/>
    </row>
    <row r="938" spans="1:8" s="86" customFormat="1" ht="13.8" x14ac:dyDescent="0.25">
      <c r="A938" s="93"/>
      <c r="B938" s="121" t="s">
        <v>222</v>
      </c>
      <c r="C938" s="83"/>
      <c r="D938" s="84"/>
      <c r="E938" s="84"/>
      <c r="F938" s="84"/>
      <c r="G938" s="85"/>
      <c r="H938" s="88"/>
    </row>
    <row r="939" spans="1:8" s="86" customFormat="1" ht="15" customHeight="1" x14ac:dyDescent="0.25">
      <c r="A939" s="93"/>
      <c r="B939" s="124"/>
      <c r="C939" s="83"/>
      <c r="D939" s="84"/>
      <c r="E939" s="84"/>
      <c r="F939" s="84"/>
      <c r="G939" s="85"/>
      <c r="H939" s="88"/>
    </row>
    <row r="940" spans="1:8" s="86" customFormat="1" ht="14.4" customHeight="1" x14ac:dyDescent="0.25">
      <c r="A940" s="93" t="s">
        <v>65</v>
      </c>
      <c r="B940" s="111" t="s">
        <v>478</v>
      </c>
      <c r="C940" s="83" t="s">
        <v>80</v>
      </c>
      <c r="D940" s="84"/>
      <c r="E940" s="84"/>
      <c r="F940" s="84"/>
      <c r="G940" s="85"/>
      <c r="H940" s="88">
        <f t="shared" ref="H940" si="162">G940*(D940+E940+F940)</f>
        <v>0</v>
      </c>
    </row>
    <row r="941" spans="1:8" s="86" customFormat="1" ht="41.4" x14ac:dyDescent="0.25">
      <c r="A941" s="93"/>
      <c r="B941" s="124" t="s">
        <v>477</v>
      </c>
      <c r="C941" s="83"/>
      <c r="D941" s="84"/>
      <c r="E941" s="84"/>
      <c r="F941" s="84"/>
      <c r="G941" s="85"/>
      <c r="H941" s="88"/>
    </row>
    <row r="942" spans="1:8" s="86" customFormat="1" ht="13.8" x14ac:dyDescent="0.25">
      <c r="A942" s="93"/>
      <c r="B942" s="121" t="s">
        <v>221</v>
      </c>
      <c r="C942" s="83"/>
      <c r="D942" s="84"/>
      <c r="E942" s="84"/>
      <c r="F942" s="84"/>
      <c r="G942" s="85"/>
      <c r="H942" s="88"/>
    </row>
    <row r="943" spans="1:8" s="86" customFormat="1" ht="13.8" x14ac:dyDescent="0.25">
      <c r="A943" s="93"/>
      <c r="B943" s="121" t="s">
        <v>222</v>
      </c>
      <c r="C943" s="83"/>
      <c r="D943" s="84"/>
      <c r="E943" s="84"/>
      <c r="F943" s="84"/>
      <c r="G943" s="85"/>
      <c r="H943" s="88"/>
    </row>
    <row r="944" spans="1:8" s="86" customFormat="1" ht="15" customHeight="1" x14ac:dyDescent="0.25">
      <c r="A944" s="93"/>
      <c r="B944" s="124"/>
      <c r="C944" s="83"/>
      <c r="D944" s="84"/>
      <c r="E944" s="84"/>
      <c r="F944" s="84"/>
      <c r="G944" s="85"/>
      <c r="H944" s="88"/>
    </row>
    <row r="945" spans="1:8" s="86" customFormat="1" ht="14.4" customHeight="1" x14ac:dyDescent="0.25">
      <c r="A945" s="93" t="s">
        <v>65</v>
      </c>
      <c r="B945" s="111" t="s">
        <v>479</v>
      </c>
      <c r="C945" s="83" t="s">
        <v>80</v>
      </c>
      <c r="D945" s="84"/>
      <c r="E945" s="84"/>
      <c r="F945" s="84"/>
      <c r="G945" s="85"/>
      <c r="H945" s="88">
        <f t="shared" ref="H945" si="163">G945*(D945+E945+F945)</f>
        <v>0</v>
      </c>
    </row>
    <row r="946" spans="1:8" s="86" customFormat="1" ht="27.6" x14ac:dyDescent="0.25">
      <c r="A946" s="93"/>
      <c r="B946" s="124" t="s">
        <v>480</v>
      </c>
      <c r="C946" s="83"/>
      <c r="D946" s="84"/>
      <c r="E946" s="84"/>
      <c r="F946" s="84"/>
      <c r="G946" s="85"/>
      <c r="H946" s="88"/>
    </row>
    <row r="947" spans="1:8" s="86" customFormat="1" ht="13.8" x14ac:dyDescent="0.25">
      <c r="A947" s="93"/>
      <c r="B947" s="121" t="s">
        <v>221</v>
      </c>
      <c r="C947" s="83"/>
      <c r="D947" s="84"/>
      <c r="E947" s="84"/>
      <c r="F947" s="84"/>
      <c r="G947" s="85"/>
      <c r="H947" s="88"/>
    </row>
    <row r="948" spans="1:8" s="86" customFormat="1" ht="13.8" x14ac:dyDescent="0.25">
      <c r="A948" s="93"/>
      <c r="B948" s="121" t="s">
        <v>222</v>
      </c>
      <c r="C948" s="83"/>
      <c r="D948" s="84"/>
      <c r="E948" s="84"/>
      <c r="F948" s="84"/>
      <c r="G948" s="85"/>
      <c r="H948" s="88"/>
    </row>
    <row r="949" spans="1:8" s="86" customFormat="1" ht="15" customHeight="1" x14ac:dyDescent="0.25">
      <c r="A949" s="93"/>
      <c r="B949" s="124"/>
      <c r="C949" s="83"/>
      <c r="D949" s="84"/>
      <c r="E949" s="84"/>
      <c r="F949" s="84"/>
      <c r="G949" s="85"/>
      <c r="H949" s="88"/>
    </row>
    <row r="950" spans="1:8" s="86" customFormat="1" ht="14.4" customHeight="1" x14ac:dyDescent="0.25">
      <c r="A950" s="93" t="s">
        <v>65</v>
      </c>
      <c r="B950" s="111" t="s">
        <v>481</v>
      </c>
      <c r="C950" s="83" t="s">
        <v>80</v>
      </c>
      <c r="D950" s="84"/>
      <c r="E950" s="84"/>
      <c r="F950" s="84"/>
      <c r="G950" s="85"/>
      <c r="H950" s="88">
        <f t="shared" ref="H950" si="164">G950*(D950+E950+F950)</f>
        <v>0</v>
      </c>
    </row>
    <row r="951" spans="1:8" s="86" customFormat="1" ht="27.6" x14ac:dyDescent="0.25">
      <c r="A951" s="93"/>
      <c r="B951" s="124" t="s">
        <v>480</v>
      </c>
      <c r="C951" s="83"/>
      <c r="D951" s="84"/>
      <c r="E951" s="84"/>
      <c r="F951" s="84"/>
      <c r="G951" s="85"/>
      <c r="H951" s="88"/>
    </row>
    <row r="952" spans="1:8" s="86" customFormat="1" ht="13.8" x14ac:dyDescent="0.25">
      <c r="A952" s="93"/>
      <c r="B952" s="121" t="s">
        <v>221</v>
      </c>
      <c r="C952" s="83"/>
      <c r="D952" s="84"/>
      <c r="E952" s="84"/>
      <c r="F952" s="84"/>
      <c r="G952" s="85"/>
      <c r="H952" s="88"/>
    </row>
    <row r="953" spans="1:8" s="86" customFormat="1" ht="13.8" x14ac:dyDescent="0.25">
      <c r="A953" s="93"/>
      <c r="B953" s="121" t="s">
        <v>222</v>
      </c>
      <c r="C953" s="83"/>
      <c r="D953" s="84"/>
      <c r="E953" s="84"/>
      <c r="F953" s="84"/>
      <c r="G953" s="85"/>
      <c r="H953" s="88"/>
    </row>
    <row r="954" spans="1:8" s="86" customFormat="1" ht="15" customHeight="1" x14ac:dyDescent="0.25">
      <c r="A954" s="93"/>
      <c r="B954" s="124"/>
      <c r="C954" s="83"/>
      <c r="D954" s="84"/>
      <c r="E954" s="84"/>
      <c r="F954" s="84"/>
      <c r="G954" s="85"/>
      <c r="H954" s="88"/>
    </row>
    <row r="955" spans="1:8" s="86" customFormat="1" ht="14.4" customHeight="1" x14ac:dyDescent="0.25">
      <c r="A955" s="93" t="s">
        <v>65</v>
      </c>
      <c r="B955" s="111" t="s">
        <v>482</v>
      </c>
      <c r="C955" s="83" t="s">
        <v>80</v>
      </c>
      <c r="D955" s="84"/>
      <c r="E955" s="84"/>
      <c r="F955" s="84"/>
      <c r="G955" s="85"/>
      <c r="H955" s="88">
        <f t="shared" ref="H955" si="165">G955*(D955+E955+F955)</f>
        <v>0</v>
      </c>
    </row>
    <row r="956" spans="1:8" s="86" customFormat="1" ht="27.6" x14ac:dyDescent="0.25">
      <c r="A956" s="93"/>
      <c r="B956" s="124" t="s">
        <v>483</v>
      </c>
      <c r="C956" s="83"/>
      <c r="D956" s="84"/>
      <c r="E956" s="84"/>
      <c r="F956" s="84"/>
      <c r="G956" s="85"/>
      <c r="H956" s="88"/>
    </row>
    <row r="957" spans="1:8" s="86" customFormat="1" ht="13.8" x14ac:dyDescent="0.25">
      <c r="A957" s="93"/>
      <c r="B957" s="121" t="s">
        <v>221</v>
      </c>
      <c r="C957" s="83"/>
      <c r="D957" s="84"/>
      <c r="E957" s="84"/>
      <c r="F957" s="84"/>
      <c r="G957" s="85"/>
      <c r="H957" s="88"/>
    </row>
    <row r="958" spans="1:8" s="86" customFormat="1" ht="13.8" x14ac:dyDescent="0.25">
      <c r="A958" s="93"/>
      <c r="B958" s="121" t="s">
        <v>222</v>
      </c>
      <c r="C958" s="83"/>
      <c r="D958" s="84"/>
      <c r="E958" s="84"/>
      <c r="F958" s="84"/>
      <c r="G958" s="85"/>
      <c r="H958" s="88"/>
    </row>
    <row r="959" spans="1:8" s="86" customFormat="1" ht="15" customHeight="1" thickBot="1" x14ac:dyDescent="0.3">
      <c r="A959" s="93"/>
      <c r="B959" s="111"/>
      <c r="C959" s="83"/>
      <c r="D959" s="84"/>
      <c r="E959" s="84"/>
      <c r="F959" s="84"/>
      <c r="G959" s="85"/>
      <c r="H959" s="88"/>
    </row>
    <row r="960" spans="1:8" s="112" customFormat="1" ht="15" customHeight="1" thickTop="1" thickBot="1" x14ac:dyDescent="0.3">
      <c r="A960" s="200" t="str">
        <f>CONCATENATE("Sous-total", "  ",A859)</f>
        <v>Sous-total  3.7.9</v>
      </c>
      <c r="B960" s="201"/>
      <c r="C960" s="201"/>
      <c r="D960" s="201"/>
      <c r="E960" s="201"/>
      <c r="F960" s="201"/>
      <c r="G960" s="202"/>
      <c r="H960" s="120">
        <f>SUM(H860:H959)</f>
        <v>0</v>
      </c>
    </row>
    <row r="961" spans="1:8" s="86" customFormat="1" ht="14.4" thickTop="1" x14ac:dyDescent="0.25">
      <c r="A961" s="93"/>
      <c r="B961" s="111"/>
      <c r="C961" s="83"/>
      <c r="D961" s="84"/>
      <c r="E961" s="84"/>
      <c r="F961" s="84"/>
      <c r="G961" s="85"/>
      <c r="H961" s="88"/>
    </row>
    <row r="962" spans="1:8" s="86" customFormat="1" ht="15" customHeight="1" x14ac:dyDescent="0.25">
      <c r="A962" s="93" t="s">
        <v>484</v>
      </c>
      <c r="B962" s="111" t="s">
        <v>294</v>
      </c>
      <c r="C962" s="83"/>
      <c r="D962" s="84"/>
      <c r="E962" s="84"/>
      <c r="F962" s="84"/>
      <c r="G962" s="85"/>
      <c r="H962" s="88" t="str">
        <f>IF(G962*D962=0,"",G962*D962)</f>
        <v/>
      </c>
    </row>
    <row r="963" spans="1:8" s="86" customFormat="1" ht="15" customHeight="1" x14ac:dyDescent="0.25">
      <c r="A963" s="93"/>
      <c r="B963" s="111"/>
      <c r="C963" s="83"/>
      <c r="D963" s="84"/>
      <c r="E963" s="84"/>
      <c r="F963" s="84"/>
      <c r="G963" s="85"/>
      <c r="H963" s="88"/>
    </row>
    <row r="964" spans="1:8" s="122" customFormat="1" ht="27.6" x14ac:dyDescent="0.25">
      <c r="A964" s="93" t="s">
        <v>65</v>
      </c>
      <c r="B964" s="126" t="s">
        <v>485</v>
      </c>
      <c r="C964" s="83" t="s">
        <v>80</v>
      </c>
      <c r="D964" s="84"/>
      <c r="E964" s="84"/>
      <c r="F964" s="84"/>
      <c r="G964" s="85"/>
      <c r="H964" s="88">
        <f t="shared" ref="H964" si="166">G964*(D964+E964+F964)</f>
        <v>0</v>
      </c>
    </row>
    <row r="965" spans="1:8" s="86" customFormat="1" ht="13.8" x14ac:dyDescent="0.25">
      <c r="A965" s="93"/>
      <c r="B965" s="121" t="s">
        <v>221</v>
      </c>
      <c r="C965" s="83"/>
      <c r="D965" s="84"/>
      <c r="E965" s="84"/>
      <c r="F965" s="84"/>
      <c r="G965" s="85"/>
      <c r="H965" s="88"/>
    </row>
    <row r="966" spans="1:8" s="86" customFormat="1" ht="13.8" x14ac:dyDescent="0.25">
      <c r="A966" s="93"/>
      <c r="B966" s="121" t="s">
        <v>222</v>
      </c>
      <c r="C966" s="83"/>
      <c r="D966" s="84"/>
      <c r="E966" s="84"/>
      <c r="F966" s="84"/>
      <c r="G966" s="85"/>
      <c r="H966" s="88"/>
    </row>
    <row r="967" spans="1:8" s="86" customFormat="1" ht="13.8" x14ac:dyDescent="0.25">
      <c r="A967" s="93"/>
      <c r="B967" s="124"/>
      <c r="C967" s="83"/>
      <c r="D967" s="84"/>
      <c r="E967" s="84"/>
      <c r="F967" s="84"/>
      <c r="G967" s="85"/>
      <c r="H967" s="88"/>
    </row>
    <row r="968" spans="1:8" s="122" customFormat="1" ht="41.4" x14ac:dyDescent="0.25">
      <c r="A968" s="93" t="s">
        <v>65</v>
      </c>
      <c r="B968" s="126" t="s">
        <v>486</v>
      </c>
      <c r="C968" s="83" t="s">
        <v>80</v>
      </c>
      <c r="D968" s="84"/>
      <c r="E968" s="84"/>
      <c r="F968" s="84"/>
      <c r="G968" s="85"/>
      <c r="H968" s="88">
        <f t="shared" ref="H968" si="167">G968*(D968+E968+F968)</f>
        <v>0</v>
      </c>
    </row>
    <row r="969" spans="1:8" s="86" customFormat="1" ht="13.8" x14ac:dyDescent="0.25">
      <c r="A969" s="93"/>
      <c r="B969" s="121" t="s">
        <v>221</v>
      </c>
      <c r="C969" s="83"/>
      <c r="D969" s="84"/>
      <c r="E969" s="84"/>
      <c r="F969" s="84"/>
      <c r="G969" s="85"/>
      <c r="H969" s="88"/>
    </row>
    <row r="970" spans="1:8" s="86" customFormat="1" ht="13.8" x14ac:dyDescent="0.25">
      <c r="A970" s="93"/>
      <c r="B970" s="121" t="s">
        <v>222</v>
      </c>
      <c r="C970" s="83"/>
      <c r="D970" s="84"/>
      <c r="E970" s="84"/>
      <c r="F970" s="84"/>
      <c r="G970" s="85"/>
      <c r="H970" s="88"/>
    </row>
    <row r="971" spans="1:8" s="86" customFormat="1" ht="13.8" x14ac:dyDescent="0.25">
      <c r="A971" s="93"/>
      <c r="B971" s="124"/>
      <c r="C971" s="83"/>
      <c r="D971" s="84"/>
      <c r="E971" s="84"/>
      <c r="F971" s="84"/>
      <c r="G971" s="85"/>
      <c r="H971" s="88"/>
    </row>
    <row r="972" spans="1:8" s="122" customFormat="1" ht="27.6" x14ac:dyDescent="0.25">
      <c r="A972" s="93" t="s">
        <v>65</v>
      </c>
      <c r="B972" s="126" t="s">
        <v>295</v>
      </c>
      <c r="C972" s="83" t="s">
        <v>80</v>
      </c>
      <c r="D972" s="84"/>
      <c r="E972" s="84"/>
      <c r="F972" s="84"/>
      <c r="G972" s="85"/>
      <c r="H972" s="88">
        <f t="shared" ref="H972" si="168">G972*(D972+E972+F972)</f>
        <v>0</v>
      </c>
    </row>
    <row r="973" spans="1:8" s="86" customFormat="1" ht="14.4" customHeight="1" x14ac:dyDescent="0.25">
      <c r="A973" s="93"/>
      <c r="B973" s="121" t="s">
        <v>221</v>
      </c>
      <c r="C973" s="83"/>
      <c r="D973" s="84"/>
      <c r="E973" s="84"/>
      <c r="F973" s="84"/>
      <c r="G973" s="85"/>
      <c r="H973" s="88"/>
    </row>
    <row r="974" spans="1:8" s="86" customFormat="1" ht="13.8" x14ac:dyDescent="0.25">
      <c r="A974" s="93"/>
      <c r="B974" s="121" t="s">
        <v>222</v>
      </c>
      <c r="C974" s="83"/>
      <c r="D974" s="84"/>
      <c r="E974" s="84"/>
      <c r="F974" s="84"/>
      <c r="G974" s="85"/>
      <c r="H974" s="88"/>
    </row>
    <row r="975" spans="1:8" s="86" customFormat="1" ht="13.8" x14ac:dyDescent="0.25">
      <c r="A975" s="93"/>
      <c r="B975" s="124"/>
      <c r="C975" s="83"/>
      <c r="D975" s="84"/>
      <c r="E975" s="84"/>
      <c r="F975" s="84"/>
      <c r="G975" s="85"/>
      <c r="H975" s="88"/>
    </row>
    <row r="976" spans="1:8" s="122" customFormat="1" ht="27.6" x14ac:dyDescent="0.25">
      <c r="A976" s="93" t="s">
        <v>65</v>
      </c>
      <c r="B976" s="126" t="s">
        <v>332</v>
      </c>
      <c r="C976" s="83" t="s">
        <v>80</v>
      </c>
      <c r="D976" s="84"/>
      <c r="E976" s="84"/>
      <c r="F976" s="84"/>
      <c r="G976" s="85"/>
      <c r="H976" s="88">
        <f t="shared" ref="H976" si="169">G976*(D976+E976+F976)</f>
        <v>0</v>
      </c>
    </row>
    <row r="977" spans="1:8" s="86" customFormat="1" ht="14.4" customHeight="1" x14ac:dyDescent="0.25">
      <c r="A977" s="93"/>
      <c r="B977" s="121" t="s">
        <v>221</v>
      </c>
      <c r="C977" s="83"/>
      <c r="D977" s="84"/>
      <c r="E977" s="84"/>
      <c r="F977" s="84"/>
      <c r="G977" s="85"/>
      <c r="H977" s="88"/>
    </row>
    <row r="978" spans="1:8" s="86" customFormat="1" ht="13.8" x14ac:dyDescent="0.25">
      <c r="A978" s="93"/>
      <c r="B978" s="121" t="s">
        <v>222</v>
      </c>
      <c r="C978" s="83"/>
      <c r="D978" s="84"/>
      <c r="E978" s="84"/>
      <c r="F978" s="84"/>
      <c r="G978" s="85"/>
      <c r="H978" s="88"/>
    </row>
    <row r="979" spans="1:8" s="86" customFormat="1" ht="13.8" x14ac:dyDescent="0.25">
      <c r="A979" s="93"/>
      <c r="B979" s="124"/>
      <c r="C979" s="83"/>
      <c r="D979" s="84"/>
      <c r="E979" s="84"/>
      <c r="F979" s="84"/>
      <c r="G979" s="85"/>
      <c r="H979" s="88"/>
    </row>
    <row r="980" spans="1:8" s="122" customFormat="1" ht="27.6" x14ac:dyDescent="0.25">
      <c r="A980" s="93" t="s">
        <v>65</v>
      </c>
      <c r="B980" s="126" t="s">
        <v>487</v>
      </c>
      <c r="C980" s="83" t="s">
        <v>80</v>
      </c>
      <c r="D980" s="84"/>
      <c r="E980" s="84"/>
      <c r="F980" s="84"/>
      <c r="G980" s="85"/>
      <c r="H980" s="88">
        <f t="shared" ref="H980" si="170">G980*(D980+E980+F980)</f>
        <v>0</v>
      </c>
    </row>
    <row r="981" spans="1:8" s="86" customFormat="1" ht="14.4" customHeight="1" x14ac:dyDescent="0.25">
      <c r="A981" s="93"/>
      <c r="B981" s="121" t="s">
        <v>221</v>
      </c>
      <c r="C981" s="83"/>
      <c r="D981" s="84"/>
      <c r="E981" s="84"/>
      <c r="F981" s="84"/>
      <c r="G981" s="85"/>
      <c r="H981" s="88"/>
    </row>
    <row r="982" spans="1:8" s="86" customFormat="1" ht="13.8" x14ac:dyDescent="0.25">
      <c r="A982" s="93"/>
      <c r="B982" s="121" t="s">
        <v>222</v>
      </c>
      <c r="C982" s="83"/>
      <c r="D982" s="84"/>
      <c r="E982" s="84"/>
      <c r="F982" s="84"/>
      <c r="G982" s="85"/>
      <c r="H982" s="88"/>
    </row>
    <row r="983" spans="1:8" s="86" customFormat="1" ht="15" customHeight="1" thickBot="1" x14ac:dyDescent="0.3">
      <c r="A983" s="93"/>
      <c r="B983" s="111"/>
      <c r="C983" s="83"/>
      <c r="D983" s="84"/>
      <c r="E983" s="84"/>
      <c r="F983" s="84"/>
      <c r="G983" s="85"/>
      <c r="H983" s="88"/>
    </row>
    <row r="984" spans="1:8" s="112" customFormat="1" ht="15" customHeight="1" thickTop="1" thickBot="1" x14ac:dyDescent="0.3">
      <c r="A984" s="200" t="str">
        <f>CONCATENATE("Sous-total", "  ",A962)</f>
        <v>Sous-total  3.7.10</v>
      </c>
      <c r="B984" s="201"/>
      <c r="C984" s="201"/>
      <c r="D984" s="201"/>
      <c r="E984" s="201"/>
      <c r="F984" s="201"/>
      <c r="G984" s="202"/>
      <c r="H984" s="120">
        <f>SUM(H963:H983)</f>
        <v>0</v>
      </c>
    </row>
    <row r="985" spans="1:8" s="86" customFormat="1" ht="15" customHeight="1" thickTop="1" x14ac:dyDescent="0.25">
      <c r="A985" s="93"/>
      <c r="B985" s="111"/>
      <c r="C985" s="83"/>
      <c r="D985" s="84"/>
      <c r="E985" s="84"/>
      <c r="F985" s="84"/>
      <c r="G985" s="85"/>
      <c r="H985" s="88"/>
    </row>
    <row r="986" spans="1:8" s="86" customFormat="1" ht="15" customHeight="1" x14ac:dyDescent="0.25">
      <c r="A986" s="93" t="s">
        <v>488</v>
      </c>
      <c r="B986" s="111" t="s">
        <v>296</v>
      </c>
      <c r="C986" s="83"/>
      <c r="D986" s="84"/>
      <c r="E986" s="84"/>
      <c r="F986" s="84"/>
      <c r="G986" s="85"/>
      <c r="H986" s="88" t="str">
        <f t="shared" ref="H986" si="171">IF(G986*D986=0,"",G986*D986)</f>
        <v/>
      </c>
    </row>
    <row r="987" spans="1:8" s="86" customFormat="1" ht="15" customHeight="1" x14ac:dyDescent="0.25">
      <c r="A987" s="93"/>
      <c r="B987" s="111"/>
      <c r="C987" s="83"/>
      <c r="D987" s="84"/>
      <c r="E987" s="84"/>
      <c r="F987" s="84"/>
      <c r="G987" s="85"/>
      <c r="H987" s="88"/>
    </row>
    <row r="988" spans="1:8" s="86" customFormat="1" ht="41.4" x14ac:dyDescent="0.25">
      <c r="A988" s="93"/>
      <c r="B988" s="109" t="s">
        <v>297</v>
      </c>
      <c r="C988" s="83"/>
      <c r="D988" s="84"/>
      <c r="E988" s="84"/>
      <c r="F988" s="84"/>
      <c r="G988" s="85"/>
      <c r="H988" s="88"/>
    </row>
    <row r="989" spans="1:8" s="86" customFormat="1" ht="13.8" x14ac:dyDescent="0.25">
      <c r="A989" s="93"/>
      <c r="B989" s="124" t="s">
        <v>489</v>
      </c>
      <c r="C989" s="83" t="s">
        <v>80</v>
      </c>
      <c r="D989" s="84"/>
      <c r="E989" s="84"/>
      <c r="F989" s="84"/>
      <c r="G989" s="85"/>
      <c r="H989" s="88">
        <f t="shared" ref="H989:H990" si="172">G989*(D989+E989+F989)</f>
        <v>0</v>
      </c>
    </row>
    <row r="990" spans="1:8" s="86" customFormat="1" ht="13.8" x14ac:dyDescent="0.25">
      <c r="A990" s="93"/>
      <c r="B990" s="124" t="s">
        <v>333</v>
      </c>
      <c r="C990" s="83" t="s">
        <v>80</v>
      </c>
      <c r="D990" s="84"/>
      <c r="E990" s="84"/>
      <c r="F990" s="84"/>
      <c r="G990" s="85"/>
      <c r="H990" s="88">
        <f t="shared" si="172"/>
        <v>0</v>
      </c>
    </row>
    <row r="991" spans="1:8" s="86" customFormat="1" ht="15" customHeight="1" thickBot="1" x14ac:dyDescent="0.3">
      <c r="A991" s="93"/>
      <c r="B991" s="111"/>
      <c r="C991" s="83"/>
      <c r="D991" s="84"/>
      <c r="E991" s="84"/>
      <c r="F991" s="84"/>
      <c r="G991" s="85"/>
      <c r="H991" s="88"/>
    </row>
    <row r="992" spans="1:8" s="112" customFormat="1" ht="15" customHeight="1" thickTop="1" thickBot="1" x14ac:dyDescent="0.3">
      <c r="A992" s="200" t="str">
        <f>CONCATENATE("Sous-total", "  ",A986)</f>
        <v>Sous-total  3.7.11</v>
      </c>
      <c r="B992" s="201"/>
      <c r="C992" s="201"/>
      <c r="D992" s="201"/>
      <c r="E992" s="201"/>
      <c r="F992" s="201"/>
      <c r="G992" s="202"/>
      <c r="H992" s="120">
        <f>SUM(H988:H991)</f>
        <v>0</v>
      </c>
    </row>
    <row r="993" spans="1:10" s="125" customFormat="1" ht="12" customHeight="1" thickTop="1" thickBot="1" x14ac:dyDescent="0.3">
      <c r="A993" s="95"/>
      <c r="B993" s="96"/>
      <c r="C993" s="83"/>
      <c r="D993" s="84"/>
      <c r="E993" s="84"/>
      <c r="F993" s="84"/>
      <c r="G993" s="85"/>
      <c r="H993" s="88" t="str">
        <f>IF(G993*D993=0,"",G993*D993)</f>
        <v/>
      </c>
    </row>
    <row r="994" spans="1:10" s="86" customFormat="1" ht="24" customHeight="1" thickTop="1" thickBot="1" x14ac:dyDescent="0.3">
      <c r="A994" s="207" t="str">
        <f>CONCATENATE("Sous-total  - ", " ",A578&amp;B578)</f>
        <v>Sous-total  -  3.7PLOMBERIE SANITAIRE</v>
      </c>
      <c r="B994" s="208"/>
      <c r="C994" s="208"/>
      <c r="D994" s="156"/>
      <c r="E994" s="156"/>
      <c r="F994" s="156"/>
      <c r="G994" s="209">
        <f>SUM(H992,H984,H960,H857,H850,H812,H806,H755,H712,H665,H633)</f>
        <v>0</v>
      </c>
      <c r="H994" s="210"/>
    </row>
    <row r="995" spans="1:10" s="86" customFormat="1" ht="12" customHeight="1" thickTop="1" x14ac:dyDescent="0.25">
      <c r="A995" s="87" t="s">
        <v>5</v>
      </c>
      <c r="B995" s="97"/>
      <c r="C995" s="83"/>
      <c r="D995" s="84"/>
      <c r="E995" s="84"/>
      <c r="F995" s="84"/>
      <c r="G995" s="85"/>
      <c r="H995" s="88" t="str">
        <f t="shared" ref="H995" si="173">IF(G995*D995=0,"",G995*D995)</f>
        <v/>
      </c>
    </row>
    <row r="996" spans="1:10" s="144" customFormat="1" ht="12" customHeight="1" thickBot="1" x14ac:dyDescent="0.3">
      <c r="A996" s="95"/>
      <c r="B996" s="96"/>
      <c r="C996" s="83"/>
      <c r="D996" s="84"/>
      <c r="E996" s="84"/>
      <c r="F996" s="84"/>
      <c r="G996" s="85"/>
      <c r="H996" s="88" t="str">
        <f>IF(G996*D996=0,"",G996*D996)</f>
        <v/>
      </c>
    </row>
    <row r="997" spans="1:10" s="143" customFormat="1" ht="24" customHeight="1" thickTop="1" thickBot="1" x14ac:dyDescent="0.3">
      <c r="A997" s="218" t="str">
        <f>CONCATENATE("Total HT - "," ",A3)</f>
        <v>Total HT -  LOT 14 – CHAUFFAGE VENTILATION PLOMBERIE SANITAIRE</v>
      </c>
      <c r="B997" s="219"/>
      <c r="C997" s="219"/>
      <c r="D997" s="219"/>
      <c r="E997" s="219"/>
      <c r="F997" s="219"/>
      <c r="G997" s="219"/>
      <c r="H997" s="170">
        <f>SUM(H4:H995)</f>
        <v>0</v>
      </c>
      <c r="I997" s="144"/>
      <c r="J997" s="145"/>
    </row>
    <row r="998" spans="1:10" s="143" customFormat="1" ht="24" customHeight="1" thickTop="1" thickBot="1" x14ac:dyDescent="0.3">
      <c r="A998" s="218" t="str">
        <f>CONCATENATE("Total TVA 20% - "," ",A3)</f>
        <v>Total TVA 20% -  LOT 14 – CHAUFFAGE VENTILATION PLOMBERIE SANITAIRE</v>
      </c>
      <c r="B998" s="219"/>
      <c r="C998" s="219"/>
      <c r="D998" s="219"/>
      <c r="E998" s="219"/>
      <c r="F998" s="219"/>
      <c r="G998" s="219"/>
      <c r="H998" s="170">
        <f>H997*0.2</f>
        <v>0</v>
      </c>
      <c r="I998" s="144"/>
      <c r="J998" s="144"/>
    </row>
    <row r="999" spans="1:10" s="143" customFormat="1" ht="24" customHeight="1" thickTop="1" thickBot="1" x14ac:dyDescent="0.3">
      <c r="A999" s="218" t="str">
        <f>CONCATENATE("Total TTC - "," ",A3)</f>
        <v>Total TTC -  LOT 14 – CHAUFFAGE VENTILATION PLOMBERIE SANITAIRE</v>
      </c>
      <c r="B999" s="219"/>
      <c r="C999" s="219"/>
      <c r="D999" s="219"/>
      <c r="E999" s="219"/>
      <c r="F999" s="219"/>
      <c r="G999" s="219"/>
      <c r="H999" s="170">
        <f>H998+H997</f>
        <v>0</v>
      </c>
      <c r="I999" s="144"/>
      <c r="J999" s="144"/>
    </row>
    <row r="1000" spans="1:10" s="143" customFormat="1" ht="24" customHeight="1" thickTop="1" x14ac:dyDescent="0.25">
      <c r="A1000" s="86"/>
      <c r="B1000" s="86"/>
      <c r="C1000" s="86"/>
      <c r="D1000" s="86"/>
      <c r="E1000" s="86"/>
      <c r="F1000" s="86"/>
      <c r="G1000" s="86"/>
      <c r="H1000" s="86"/>
      <c r="I1000" s="144"/>
      <c r="J1000" s="145"/>
    </row>
    <row r="1001" spans="1:10" s="74" customFormat="1" ht="24" customHeight="1" x14ac:dyDescent="0.25">
      <c r="I1001" s="89"/>
      <c r="J1001" s="98"/>
    </row>
  </sheetData>
  <mergeCells count="45">
    <mergeCell ref="A755:G755"/>
    <mergeCell ref="A806:G806"/>
    <mergeCell ref="A812:G812"/>
    <mergeCell ref="A994:C994"/>
    <mergeCell ref="G994:H994"/>
    <mergeCell ref="A998:G998"/>
    <mergeCell ref="A999:G999"/>
    <mergeCell ref="A997:G997"/>
    <mergeCell ref="A857:G857"/>
    <mergeCell ref="A960:G960"/>
    <mergeCell ref="A984:G984"/>
    <mergeCell ref="A992:G992"/>
    <mergeCell ref="A135:G135"/>
    <mergeCell ref="A156:G156"/>
    <mergeCell ref="A175:G175"/>
    <mergeCell ref="A188:G188"/>
    <mergeCell ref="A205:G205"/>
    <mergeCell ref="A247:G247"/>
    <mergeCell ref="A271:G271"/>
    <mergeCell ref="A303:G303"/>
    <mergeCell ref="A633:G633"/>
    <mergeCell ref="A850:G850"/>
    <mergeCell ref="A665:G665"/>
    <mergeCell ref="A712:G712"/>
    <mergeCell ref="A49:C49"/>
    <mergeCell ref="G49:H49"/>
    <mergeCell ref="A3:H3"/>
    <mergeCell ref="A34:C34"/>
    <mergeCell ref="G34:H34"/>
    <mergeCell ref="A86:G86"/>
    <mergeCell ref="A102:G102"/>
    <mergeCell ref="G575:H575"/>
    <mergeCell ref="A351:G351"/>
    <mergeCell ref="A482:G482"/>
    <mergeCell ref="A516:G516"/>
    <mergeCell ref="A305:C305"/>
    <mergeCell ref="G305:H305"/>
    <mergeCell ref="A535:G535"/>
    <mergeCell ref="A575:C575"/>
    <mergeCell ref="A526:G526"/>
    <mergeCell ref="A549:G549"/>
    <mergeCell ref="A562:G562"/>
    <mergeCell ref="A564:C564"/>
    <mergeCell ref="G564:H564"/>
    <mergeCell ref="A199:G199"/>
  </mergeCells>
  <pageMargins left="0.25" right="0.25" top="0.75" bottom="0.75" header="0.3" footer="0.3"/>
  <pageSetup paperSize="9" scale="92" firstPageNumber="2" fitToHeight="0" orientation="portrait" useFirstPageNumber="1" r:id="rId1"/>
  <headerFooter>
    <oddHeader xml:space="preserve">&amp;L&amp;"Arial,Gras"105440 - Quartier Aboville - Rénovation de 3 BCC&amp;C&amp;"Arial,Gras"
DPGF&amp;R&amp;"Arial,Gras"Lot n°14 CVP - DCE </oddHeader>
    <oddFooter>&amp;LMai 2025&amp;R&amp;P/&amp;N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29"/>
  <sheetViews>
    <sheetView view="pageBreakPreview" zoomScaleNormal="100" zoomScaleSheetLayoutView="100" workbookViewId="0">
      <selection activeCell="B22" sqref="B22"/>
    </sheetView>
  </sheetViews>
  <sheetFormatPr baseColWidth="10" defaultRowHeight="13.2" x14ac:dyDescent="0.25"/>
  <cols>
    <col min="1" max="1" width="9.44140625" style="9" customWidth="1"/>
    <col min="2" max="2" width="54.21875" style="9" customWidth="1"/>
    <col min="3" max="3" width="23.44140625" style="9" customWidth="1"/>
    <col min="4" max="256" width="11.5546875" style="9"/>
    <col min="257" max="257" width="9.44140625" style="9" customWidth="1"/>
    <col min="258" max="258" width="49.44140625" style="9" customWidth="1"/>
    <col min="259" max="259" width="27.88671875" style="9" customWidth="1"/>
    <col min="260" max="512" width="11.5546875" style="9"/>
    <col min="513" max="513" width="9.44140625" style="9" customWidth="1"/>
    <col min="514" max="514" width="49.44140625" style="9" customWidth="1"/>
    <col min="515" max="515" width="27.88671875" style="9" customWidth="1"/>
    <col min="516" max="768" width="11.5546875" style="9"/>
    <col min="769" max="769" width="9.44140625" style="9" customWidth="1"/>
    <col min="770" max="770" width="49.44140625" style="9" customWidth="1"/>
    <col min="771" max="771" width="27.88671875" style="9" customWidth="1"/>
    <col min="772" max="1024" width="11.5546875" style="9"/>
    <col min="1025" max="1025" width="9.44140625" style="9" customWidth="1"/>
    <col min="1026" max="1026" width="49.44140625" style="9" customWidth="1"/>
    <col min="1027" max="1027" width="27.88671875" style="9" customWidth="1"/>
    <col min="1028" max="1280" width="11.5546875" style="9"/>
    <col min="1281" max="1281" width="9.44140625" style="9" customWidth="1"/>
    <col min="1282" max="1282" width="49.44140625" style="9" customWidth="1"/>
    <col min="1283" max="1283" width="27.88671875" style="9" customWidth="1"/>
    <col min="1284" max="1536" width="11.5546875" style="9"/>
    <col min="1537" max="1537" width="9.44140625" style="9" customWidth="1"/>
    <col min="1538" max="1538" width="49.44140625" style="9" customWidth="1"/>
    <col min="1539" max="1539" width="27.88671875" style="9" customWidth="1"/>
    <col min="1540" max="1792" width="11.5546875" style="9"/>
    <col min="1793" max="1793" width="9.44140625" style="9" customWidth="1"/>
    <col min="1794" max="1794" width="49.44140625" style="9" customWidth="1"/>
    <col min="1795" max="1795" width="27.88671875" style="9" customWidth="1"/>
    <col min="1796" max="2048" width="11.5546875" style="9"/>
    <col min="2049" max="2049" width="9.44140625" style="9" customWidth="1"/>
    <col min="2050" max="2050" width="49.44140625" style="9" customWidth="1"/>
    <col min="2051" max="2051" width="27.88671875" style="9" customWidth="1"/>
    <col min="2052" max="2304" width="11.5546875" style="9"/>
    <col min="2305" max="2305" width="9.44140625" style="9" customWidth="1"/>
    <col min="2306" max="2306" width="49.44140625" style="9" customWidth="1"/>
    <col min="2307" max="2307" width="27.88671875" style="9" customWidth="1"/>
    <col min="2308" max="2560" width="11.5546875" style="9"/>
    <col min="2561" max="2561" width="9.44140625" style="9" customWidth="1"/>
    <col min="2562" max="2562" width="49.44140625" style="9" customWidth="1"/>
    <col min="2563" max="2563" width="27.88671875" style="9" customWidth="1"/>
    <col min="2564" max="2816" width="11.5546875" style="9"/>
    <col min="2817" max="2817" width="9.44140625" style="9" customWidth="1"/>
    <col min="2818" max="2818" width="49.44140625" style="9" customWidth="1"/>
    <col min="2819" max="2819" width="27.88671875" style="9" customWidth="1"/>
    <col min="2820" max="3072" width="11.5546875" style="9"/>
    <col min="3073" max="3073" width="9.44140625" style="9" customWidth="1"/>
    <col min="3074" max="3074" width="49.44140625" style="9" customWidth="1"/>
    <col min="3075" max="3075" width="27.88671875" style="9" customWidth="1"/>
    <col min="3076" max="3328" width="11.5546875" style="9"/>
    <col min="3329" max="3329" width="9.44140625" style="9" customWidth="1"/>
    <col min="3330" max="3330" width="49.44140625" style="9" customWidth="1"/>
    <col min="3331" max="3331" width="27.88671875" style="9" customWidth="1"/>
    <col min="3332" max="3584" width="11.5546875" style="9"/>
    <col min="3585" max="3585" width="9.44140625" style="9" customWidth="1"/>
    <col min="3586" max="3586" width="49.44140625" style="9" customWidth="1"/>
    <col min="3587" max="3587" width="27.88671875" style="9" customWidth="1"/>
    <col min="3588" max="3840" width="11.5546875" style="9"/>
    <col min="3841" max="3841" width="9.44140625" style="9" customWidth="1"/>
    <col min="3842" max="3842" width="49.44140625" style="9" customWidth="1"/>
    <col min="3843" max="3843" width="27.88671875" style="9" customWidth="1"/>
    <col min="3844" max="4096" width="11.5546875" style="9"/>
    <col min="4097" max="4097" width="9.44140625" style="9" customWidth="1"/>
    <col min="4098" max="4098" width="49.44140625" style="9" customWidth="1"/>
    <col min="4099" max="4099" width="27.88671875" style="9" customWidth="1"/>
    <col min="4100" max="4352" width="11.5546875" style="9"/>
    <col min="4353" max="4353" width="9.44140625" style="9" customWidth="1"/>
    <col min="4354" max="4354" width="49.44140625" style="9" customWidth="1"/>
    <col min="4355" max="4355" width="27.88671875" style="9" customWidth="1"/>
    <col min="4356" max="4608" width="11.5546875" style="9"/>
    <col min="4609" max="4609" width="9.44140625" style="9" customWidth="1"/>
    <col min="4610" max="4610" width="49.44140625" style="9" customWidth="1"/>
    <col min="4611" max="4611" width="27.88671875" style="9" customWidth="1"/>
    <col min="4612" max="4864" width="11.5546875" style="9"/>
    <col min="4865" max="4865" width="9.44140625" style="9" customWidth="1"/>
    <col min="4866" max="4866" width="49.44140625" style="9" customWidth="1"/>
    <col min="4867" max="4867" width="27.88671875" style="9" customWidth="1"/>
    <col min="4868" max="5120" width="11.5546875" style="9"/>
    <col min="5121" max="5121" width="9.44140625" style="9" customWidth="1"/>
    <col min="5122" max="5122" width="49.44140625" style="9" customWidth="1"/>
    <col min="5123" max="5123" width="27.88671875" style="9" customWidth="1"/>
    <col min="5124" max="5376" width="11.5546875" style="9"/>
    <col min="5377" max="5377" width="9.44140625" style="9" customWidth="1"/>
    <col min="5378" max="5378" width="49.44140625" style="9" customWidth="1"/>
    <col min="5379" max="5379" width="27.88671875" style="9" customWidth="1"/>
    <col min="5380" max="5632" width="11.5546875" style="9"/>
    <col min="5633" max="5633" width="9.44140625" style="9" customWidth="1"/>
    <col min="5634" max="5634" width="49.44140625" style="9" customWidth="1"/>
    <col min="5635" max="5635" width="27.88671875" style="9" customWidth="1"/>
    <col min="5636" max="5888" width="11.5546875" style="9"/>
    <col min="5889" max="5889" width="9.44140625" style="9" customWidth="1"/>
    <col min="5890" max="5890" width="49.44140625" style="9" customWidth="1"/>
    <col min="5891" max="5891" width="27.88671875" style="9" customWidth="1"/>
    <col min="5892" max="6144" width="11.5546875" style="9"/>
    <col min="6145" max="6145" width="9.44140625" style="9" customWidth="1"/>
    <col min="6146" max="6146" width="49.44140625" style="9" customWidth="1"/>
    <col min="6147" max="6147" width="27.88671875" style="9" customWidth="1"/>
    <col min="6148" max="6400" width="11.5546875" style="9"/>
    <col min="6401" max="6401" width="9.44140625" style="9" customWidth="1"/>
    <col min="6402" max="6402" width="49.44140625" style="9" customWidth="1"/>
    <col min="6403" max="6403" width="27.88671875" style="9" customWidth="1"/>
    <col min="6404" max="6656" width="11.5546875" style="9"/>
    <col min="6657" max="6657" width="9.44140625" style="9" customWidth="1"/>
    <col min="6658" max="6658" width="49.44140625" style="9" customWidth="1"/>
    <col min="6659" max="6659" width="27.88671875" style="9" customWidth="1"/>
    <col min="6660" max="6912" width="11.5546875" style="9"/>
    <col min="6913" max="6913" width="9.44140625" style="9" customWidth="1"/>
    <col min="6914" max="6914" width="49.44140625" style="9" customWidth="1"/>
    <col min="6915" max="6915" width="27.88671875" style="9" customWidth="1"/>
    <col min="6916" max="7168" width="11.5546875" style="9"/>
    <col min="7169" max="7169" width="9.44140625" style="9" customWidth="1"/>
    <col min="7170" max="7170" width="49.44140625" style="9" customWidth="1"/>
    <col min="7171" max="7171" width="27.88671875" style="9" customWidth="1"/>
    <col min="7172" max="7424" width="11.5546875" style="9"/>
    <col min="7425" max="7425" width="9.44140625" style="9" customWidth="1"/>
    <col min="7426" max="7426" width="49.44140625" style="9" customWidth="1"/>
    <col min="7427" max="7427" width="27.88671875" style="9" customWidth="1"/>
    <col min="7428" max="7680" width="11.5546875" style="9"/>
    <col min="7681" max="7681" width="9.44140625" style="9" customWidth="1"/>
    <col min="7682" max="7682" width="49.44140625" style="9" customWidth="1"/>
    <col min="7683" max="7683" width="27.88671875" style="9" customWidth="1"/>
    <col min="7684" max="7936" width="11.5546875" style="9"/>
    <col min="7937" max="7937" width="9.44140625" style="9" customWidth="1"/>
    <col min="7938" max="7938" width="49.44140625" style="9" customWidth="1"/>
    <col min="7939" max="7939" width="27.88671875" style="9" customWidth="1"/>
    <col min="7940" max="8192" width="11.5546875" style="9"/>
    <col min="8193" max="8193" width="9.44140625" style="9" customWidth="1"/>
    <col min="8194" max="8194" width="49.44140625" style="9" customWidth="1"/>
    <col min="8195" max="8195" width="27.88671875" style="9" customWidth="1"/>
    <col min="8196" max="8448" width="11.5546875" style="9"/>
    <col min="8449" max="8449" width="9.44140625" style="9" customWidth="1"/>
    <col min="8450" max="8450" width="49.44140625" style="9" customWidth="1"/>
    <col min="8451" max="8451" width="27.88671875" style="9" customWidth="1"/>
    <col min="8452" max="8704" width="11.5546875" style="9"/>
    <col min="8705" max="8705" width="9.44140625" style="9" customWidth="1"/>
    <col min="8706" max="8706" width="49.44140625" style="9" customWidth="1"/>
    <col min="8707" max="8707" width="27.88671875" style="9" customWidth="1"/>
    <col min="8708" max="8960" width="11.5546875" style="9"/>
    <col min="8961" max="8961" width="9.44140625" style="9" customWidth="1"/>
    <col min="8962" max="8962" width="49.44140625" style="9" customWidth="1"/>
    <col min="8963" max="8963" width="27.88671875" style="9" customWidth="1"/>
    <col min="8964" max="9216" width="11.5546875" style="9"/>
    <col min="9217" max="9217" width="9.44140625" style="9" customWidth="1"/>
    <col min="9218" max="9218" width="49.44140625" style="9" customWidth="1"/>
    <col min="9219" max="9219" width="27.88671875" style="9" customWidth="1"/>
    <col min="9220" max="9472" width="11.5546875" style="9"/>
    <col min="9473" max="9473" width="9.44140625" style="9" customWidth="1"/>
    <col min="9474" max="9474" width="49.44140625" style="9" customWidth="1"/>
    <col min="9475" max="9475" width="27.88671875" style="9" customWidth="1"/>
    <col min="9476" max="9728" width="11.5546875" style="9"/>
    <col min="9729" max="9729" width="9.44140625" style="9" customWidth="1"/>
    <col min="9730" max="9730" width="49.44140625" style="9" customWidth="1"/>
    <col min="9731" max="9731" width="27.88671875" style="9" customWidth="1"/>
    <col min="9732" max="9984" width="11.5546875" style="9"/>
    <col min="9985" max="9985" width="9.44140625" style="9" customWidth="1"/>
    <col min="9986" max="9986" width="49.44140625" style="9" customWidth="1"/>
    <col min="9987" max="9987" width="27.88671875" style="9" customWidth="1"/>
    <col min="9988" max="10240" width="11.5546875" style="9"/>
    <col min="10241" max="10241" width="9.44140625" style="9" customWidth="1"/>
    <col min="10242" max="10242" width="49.44140625" style="9" customWidth="1"/>
    <col min="10243" max="10243" width="27.88671875" style="9" customWidth="1"/>
    <col min="10244" max="10496" width="11.5546875" style="9"/>
    <col min="10497" max="10497" width="9.44140625" style="9" customWidth="1"/>
    <col min="10498" max="10498" width="49.44140625" style="9" customWidth="1"/>
    <col min="10499" max="10499" width="27.88671875" style="9" customWidth="1"/>
    <col min="10500" max="10752" width="11.5546875" style="9"/>
    <col min="10753" max="10753" width="9.44140625" style="9" customWidth="1"/>
    <col min="10754" max="10754" width="49.44140625" style="9" customWidth="1"/>
    <col min="10755" max="10755" width="27.88671875" style="9" customWidth="1"/>
    <col min="10756" max="11008" width="11.5546875" style="9"/>
    <col min="11009" max="11009" width="9.44140625" style="9" customWidth="1"/>
    <col min="11010" max="11010" width="49.44140625" style="9" customWidth="1"/>
    <col min="11011" max="11011" width="27.88671875" style="9" customWidth="1"/>
    <col min="11012" max="11264" width="11.5546875" style="9"/>
    <col min="11265" max="11265" width="9.44140625" style="9" customWidth="1"/>
    <col min="11266" max="11266" width="49.44140625" style="9" customWidth="1"/>
    <col min="11267" max="11267" width="27.88671875" style="9" customWidth="1"/>
    <col min="11268" max="11520" width="11.5546875" style="9"/>
    <col min="11521" max="11521" width="9.44140625" style="9" customWidth="1"/>
    <col min="11522" max="11522" width="49.44140625" style="9" customWidth="1"/>
    <col min="11523" max="11523" width="27.88671875" style="9" customWidth="1"/>
    <col min="11524" max="11776" width="11.5546875" style="9"/>
    <col min="11777" max="11777" width="9.44140625" style="9" customWidth="1"/>
    <col min="11778" max="11778" width="49.44140625" style="9" customWidth="1"/>
    <col min="11779" max="11779" width="27.88671875" style="9" customWidth="1"/>
    <col min="11780" max="12032" width="11.5546875" style="9"/>
    <col min="12033" max="12033" width="9.44140625" style="9" customWidth="1"/>
    <col min="12034" max="12034" width="49.44140625" style="9" customWidth="1"/>
    <col min="12035" max="12035" width="27.88671875" style="9" customWidth="1"/>
    <col min="12036" max="12288" width="11.5546875" style="9"/>
    <col min="12289" max="12289" width="9.44140625" style="9" customWidth="1"/>
    <col min="12290" max="12290" width="49.44140625" style="9" customWidth="1"/>
    <col min="12291" max="12291" width="27.88671875" style="9" customWidth="1"/>
    <col min="12292" max="12544" width="11.5546875" style="9"/>
    <col min="12545" max="12545" width="9.44140625" style="9" customWidth="1"/>
    <col min="12546" max="12546" width="49.44140625" style="9" customWidth="1"/>
    <col min="12547" max="12547" width="27.88671875" style="9" customWidth="1"/>
    <col min="12548" max="12800" width="11.5546875" style="9"/>
    <col min="12801" max="12801" width="9.44140625" style="9" customWidth="1"/>
    <col min="12802" max="12802" width="49.44140625" style="9" customWidth="1"/>
    <col min="12803" max="12803" width="27.88671875" style="9" customWidth="1"/>
    <col min="12804" max="13056" width="11.5546875" style="9"/>
    <col min="13057" max="13057" width="9.44140625" style="9" customWidth="1"/>
    <col min="13058" max="13058" width="49.44140625" style="9" customWidth="1"/>
    <col min="13059" max="13059" width="27.88671875" style="9" customWidth="1"/>
    <col min="13060" max="13312" width="11.5546875" style="9"/>
    <col min="13313" max="13313" width="9.44140625" style="9" customWidth="1"/>
    <col min="13314" max="13314" width="49.44140625" style="9" customWidth="1"/>
    <col min="13315" max="13315" width="27.88671875" style="9" customWidth="1"/>
    <col min="13316" max="13568" width="11.5546875" style="9"/>
    <col min="13569" max="13569" width="9.44140625" style="9" customWidth="1"/>
    <col min="13570" max="13570" width="49.44140625" style="9" customWidth="1"/>
    <col min="13571" max="13571" width="27.88671875" style="9" customWidth="1"/>
    <col min="13572" max="13824" width="11.5546875" style="9"/>
    <col min="13825" max="13825" width="9.44140625" style="9" customWidth="1"/>
    <col min="13826" max="13826" width="49.44140625" style="9" customWidth="1"/>
    <col min="13827" max="13827" width="27.88671875" style="9" customWidth="1"/>
    <col min="13828" max="14080" width="11.5546875" style="9"/>
    <col min="14081" max="14081" width="9.44140625" style="9" customWidth="1"/>
    <col min="14082" max="14082" width="49.44140625" style="9" customWidth="1"/>
    <col min="14083" max="14083" width="27.88671875" style="9" customWidth="1"/>
    <col min="14084" max="14336" width="11.5546875" style="9"/>
    <col min="14337" max="14337" width="9.44140625" style="9" customWidth="1"/>
    <col min="14338" max="14338" width="49.44140625" style="9" customWidth="1"/>
    <col min="14339" max="14339" width="27.88671875" style="9" customWidth="1"/>
    <col min="14340" max="14592" width="11.5546875" style="9"/>
    <col min="14593" max="14593" width="9.44140625" style="9" customWidth="1"/>
    <col min="14594" max="14594" width="49.44140625" style="9" customWidth="1"/>
    <col min="14595" max="14595" width="27.88671875" style="9" customWidth="1"/>
    <col min="14596" max="14848" width="11.5546875" style="9"/>
    <col min="14849" max="14849" width="9.44140625" style="9" customWidth="1"/>
    <col min="14850" max="14850" width="49.44140625" style="9" customWidth="1"/>
    <col min="14851" max="14851" width="27.88671875" style="9" customWidth="1"/>
    <col min="14852" max="15104" width="11.5546875" style="9"/>
    <col min="15105" max="15105" width="9.44140625" style="9" customWidth="1"/>
    <col min="15106" max="15106" width="49.44140625" style="9" customWidth="1"/>
    <col min="15107" max="15107" width="27.88671875" style="9" customWidth="1"/>
    <col min="15108" max="15360" width="11.5546875" style="9"/>
    <col min="15361" max="15361" width="9.44140625" style="9" customWidth="1"/>
    <col min="15362" max="15362" width="49.44140625" style="9" customWidth="1"/>
    <col min="15363" max="15363" width="27.88671875" style="9" customWidth="1"/>
    <col min="15364" max="15616" width="11.5546875" style="9"/>
    <col min="15617" max="15617" width="9.44140625" style="9" customWidth="1"/>
    <col min="15618" max="15618" width="49.44140625" style="9" customWidth="1"/>
    <col min="15619" max="15619" width="27.88671875" style="9" customWidth="1"/>
    <col min="15620" max="15872" width="11.5546875" style="9"/>
    <col min="15873" max="15873" width="9.44140625" style="9" customWidth="1"/>
    <col min="15874" max="15874" width="49.44140625" style="9" customWidth="1"/>
    <col min="15875" max="15875" width="27.88671875" style="9" customWidth="1"/>
    <col min="15876" max="16128" width="11.5546875" style="9"/>
    <col min="16129" max="16129" width="9.44140625" style="9" customWidth="1"/>
    <col min="16130" max="16130" width="49.44140625" style="9" customWidth="1"/>
    <col min="16131" max="16131" width="27.88671875" style="9" customWidth="1"/>
    <col min="16132" max="16384" width="11.5546875" style="9"/>
  </cols>
  <sheetData>
    <row r="2" spans="1:3" ht="15.6" x14ac:dyDescent="0.25">
      <c r="A2" s="220" t="s">
        <v>28</v>
      </c>
      <c r="B2" s="220"/>
      <c r="C2" s="220"/>
    </row>
    <row r="3" spans="1:3" ht="16.2" thickBot="1" x14ac:dyDescent="0.3">
      <c r="A3" s="34"/>
      <c r="B3" s="34"/>
      <c r="C3" s="34"/>
    </row>
    <row r="4" spans="1:3" ht="14.4" thickTop="1" thickBot="1" x14ac:dyDescent="0.3">
      <c r="A4" s="15"/>
      <c r="B4" s="16" t="s">
        <v>1</v>
      </c>
      <c r="C4" s="13" t="s">
        <v>29</v>
      </c>
    </row>
    <row r="5" spans="1:3" ht="13.8" thickTop="1" x14ac:dyDescent="0.25">
      <c r="A5" s="17"/>
      <c r="B5" s="18"/>
      <c r="C5" s="8"/>
    </row>
    <row r="6" spans="1:3" x14ac:dyDescent="0.25">
      <c r="A6" s="103"/>
      <c r="B6" s="29"/>
      <c r="C6" s="28"/>
    </row>
    <row r="7" spans="1:3" x14ac:dyDescent="0.25">
      <c r="A7" s="17"/>
      <c r="B7" s="18"/>
      <c r="C7" s="8"/>
    </row>
    <row r="8" spans="1:3" ht="14.25" customHeight="1" x14ac:dyDescent="0.25">
      <c r="A8" s="12" t="str">
        <f>DPGF!A16</f>
        <v>3.2</v>
      </c>
      <c r="B8" s="20" t="str">
        <f>DPGF!B16</f>
        <v>ORGANISATION DE CHANTIER</v>
      </c>
      <c r="C8" s="80">
        <f>DPGF!G34</f>
        <v>0</v>
      </c>
    </row>
    <row r="9" spans="1:3" ht="13.8" x14ac:dyDescent="0.25">
      <c r="A9" s="14" t="str">
        <f>DPGF!A37</f>
        <v>3.3</v>
      </c>
      <c r="B9" s="20" t="str">
        <f>DPGF!B37</f>
        <v>DEPOSE / DEPOLLUTION DES BATIMENTS</v>
      </c>
      <c r="C9" s="80">
        <f>DPGF!G49</f>
        <v>0</v>
      </c>
    </row>
    <row r="10" spans="1:3" ht="13.8" x14ac:dyDescent="0.25">
      <c r="A10" s="14" t="str">
        <f>DPGF!A52</f>
        <v>3.4</v>
      </c>
      <c r="B10" s="20" t="str">
        <f>DPGF!B52</f>
        <v>CHAUFFAGE</v>
      </c>
      <c r="C10" s="80">
        <f>DPGF!G305</f>
        <v>0</v>
      </c>
    </row>
    <row r="11" spans="1:3" ht="13.8" x14ac:dyDescent="0.25">
      <c r="A11" s="14" t="str">
        <f>DPGF!A308</f>
        <v>3.5</v>
      </c>
      <c r="B11" s="20" t="str">
        <f>DPGF!B308</f>
        <v>VENTILATION MECANIQUE CONTROLEE DOUBLE FLUX</v>
      </c>
      <c r="C11" s="80">
        <f>DPGF!G564</f>
        <v>0</v>
      </c>
    </row>
    <row r="12" spans="1:3" ht="13.8" x14ac:dyDescent="0.25">
      <c r="A12" s="14" t="str">
        <f>DPGF!A567</f>
        <v>3.6</v>
      </c>
      <c r="B12" s="20" t="str">
        <f>DPGF!B567</f>
        <v>BRASSEURS D'AIR</v>
      </c>
      <c r="C12" s="80">
        <f>DPGF!G575</f>
        <v>0</v>
      </c>
    </row>
    <row r="13" spans="1:3" ht="13.8" x14ac:dyDescent="0.25">
      <c r="A13" s="14" t="str">
        <f>DPGF!A578</f>
        <v>3.7</v>
      </c>
      <c r="B13" s="20" t="str">
        <f>DPGF!B578</f>
        <v>PLOMBERIE SANITAIRE</v>
      </c>
      <c r="C13" s="80">
        <f>DPGF!G994</f>
        <v>0</v>
      </c>
    </row>
    <row r="14" spans="1:3" ht="13.8" thickBot="1" x14ac:dyDescent="0.3">
      <c r="A14" s="22"/>
      <c r="B14" s="23"/>
      <c r="C14" s="24"/>
    </row>
    <row r="15" spans="1:3" ht="14.4" thickTop="1" x14ac:dyDescent="0.25">
      <c r="A15" s="25"/>
      <c r="B15" s="26" t="s">
        <v>68</v>
      </c>
      <c r="C15" s="27">
        <f>DPGF!H997</f>
        <v>0</v>
      </c>
    </row>
    <row r="16" spans="1:3" ht="13.8" x14ac:dyDescent="0.25">
      <c r="A16" s="22"/>
      <c r="B16" s="104" t="s">
        <v>69</v>
      </c>
      <c r="C16" s="28">
        <f>C15*0.2</f>
        <v>0</v>
      </c>
    </row>
    <row r="17" spans="1:3" ht="14.4" thickBot="1" x14ac:dyDescent="0.3">
      <c r="A17" s="105"/>
      <c r="B17" s="106" t="s">
        <v>70</v>
      </c>
      <c r="C17" s="24">
        <f>C15+C16</f>
        <v>0</v>
      </c>
    </row>
    <row r="18" spans="1:3" ht="14.25" customHeight="1" thickTop="1" x14ac:dyDescent="0.25">
      <c r="A18" s="12"/>
      <c r="B18" s="19"/>
      <c r="C18" s="107"/>
    </row>
    <row r="19" spans="1:3" x14ac:dyDescent="0.25">
      <c r="A19" s="12"/>
      <c r="B19" s="19"/>
      <c r="C19" s="21"/>
    </row>
    <row r="20" spans="1:3" x14ac:dyDescent="0.25">
      <c r="A20" s="12"/>
      <c r="B20" s="19"/>
      <c r="C20" s="21"/>
    </row>
    <row r="21" spans="1:3" x14ac:dyDescent="0.25">
      <c r="A21" s="12"/>
      <c r="B21" s="19"/>
      <c r="C21" s="21"/>
    </row>
    <row r="22" spans="1:3" x14ac:dyDescent="0.25">
      <c r="A22" s="12"/>
      <c r="B22" s="19"/>
      <c r="C22" s="21"/>
    </row>
    <row r="23" spans="1:3" x14ac:dyDescent="0.25">
      <c r="A23" s="22" t="s">
        <v>5</v>
      </c>
      <c r="B23" s="29" t="s">
        <v>71</v>
      </c>
      <c r="C23" s="28"/>
    </row>
    <row r="24" spans="1:3" x14ac:dyDescent="0.25">
      <c r="A24" s="22"/>
      <c r="B24" s="29" t="s">
        <v>72</v>
      </c>
      <c r="C24" s="28"/>
    </row>
    <row r="25" spans="1:3" x14ac:dyDescent="0.25">
      <c r="A25" s="22"/>
      <c r="B25" s="29"/>
      <c r="C25" s="28"/>
    </row>
    <row r="26" spans="1:3" x14ac:dyDescent="0.25">
      <c r="A26" s="30"/>
      <c r="B26" s="29"/>
      <c r="C26" s="28"/>
    </row>
    <row r="27" spans="1:3" x14ac:dyDescent="0.25">
      <c r="A27" s="30"/>
      <c r="B27" s="29"/>
      <c r="C27" s="28"/>
    </row>
    <row r="28" spans="1:3" x14ac:dyDescent="0.25">
      <c r="A28" s="30"/>
      <c r="B28" s="29"/>
      <c r="C28" s="28"/>
    </row>
    <row r="29" spans="1:3" x14ac:dyDescent="0.25">
      <c r="A29" s="31"/>
      <c r="B29" s="32"/>
      <c r="C29" s="33"/>
    </row>
  </sheetData>
  <mergeCells count="1">
    <mergeCell ref="A2:C2"/>
  </mergeCells>
  <pageMargins left="0.7" right="0.7" top="0.75" bottom="0.75" header="0.3" footer="0.3"/>
  <pageSetup paperSize="9" orientation="portrait" r:id="rId1"/>
  <headerFooter>
    <oddHeader xml:space="preserve">&amp;L&amp;"Arial,Gras"105440 - Quartier Aboville - Rénovation de 3 BCC&amp;C&amp;"Arial,Gras"
DPGF&amp;R&amp;"Arial,Gras"Lot n°14 CVP - DCE </oddHeader>
    <oddFooter>&amp;LMai 2025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PDG</vt:lpstr>
      <vt:lpstr>Préambule</vt:lpstr>
      <vt:lpstr>DPGF</vt:lpstr>
      <vt:lpstr>Recap</vt:lpstr>
      <vt:lpstr>DPGF!Impression_des_titres</vt:lpstr>
      <vt:lpstr>DPGF!Zone_d_impression</vt:lpstr>
      <vt:lpstr>PDG!Zone_d_impression</vt:lpstr>
      <vt:lpstr>Préambule!Zone_d_impression</vt:lpstr>
    </vt:vector>
  </TitlesOfParts>
  <Company>ISATEG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THERMIQUE</dc:creator>
  <cp:lastModifiedBy>Charles TOULLELAN</cp:lastModifiedBy>
  <cp:lastPrinted>2022-06-08T15:28:56Z</cp:lastPrinted>
  <dcterms:created xsi:type="dcterms:W3CDTF">1999-02-09T11:02:24Z</dcterms:created>
  <dcterms:modified xsi:type="dcterms:W3CDTF">2025-05-27T12:29:04Z</dcterms:modified>
</cp:coreProperties>
</file>